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6435" windowWidth="26610" windowHeight="6495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4525"/>
</workbook>
</file>

<file path=xl/calcChain.xml><?xml version="1.0" encoding="utf-8"?>
<calcChain xmlns="http://schemas.openxmlformats.org/spreadsheetml/2006/main">
  <c r="I19" i="2" l="1"/>
  <c r="I18" i="2"/>
  <c r="I17" i="2"/>
  <c r="I11" i="2"/>
  <c r="I10" i="2"/>
  <c r="I9" i="2"/>
  <c r="I8" i="2"/>
  <c r="I7" i="2"/>
  <c r="I6" i="2"/>
  <c r="I5" i="2"/>
  <c r="I4" i="2"/>
  <c r="I14" i="2" l="1"/>
  <c r="D4" i="2"/>
  <c r="E4" i="2"/>
  <c r="F4" i="2"/>
  <c r="G4" i="2"/>
  <c r="H4" i="2"/>
  <c r="H6" i="2"/>
  <c r="H5" i="2"/>
  <c r="H10" i="2"/>
  <c r="H7" i="2"/>
  <c r="H11" i="2"/>
  <c r="H18" i="2"/>
  <c r="H19" i="2"/>
  <c r="G19" i="2"/>
  <c r="F19" i="2"/>
  <c r="E19" i="2"/>
  <c r="D19" i="2"/>
  <c r="C19" i="2"/>
  <c r="G18" i="2"/>
  <c r="F18" i="2"/>
  <c r="E18" i="2"/>
  <c r="D18" i="2"/>
  <c r="C18" i="2"/>
  <c r="G6" i="2"/>
  <c r="G5" i="2"/>
  <c r="G10" i="2"/>
  <c r="G7" i="2"/>
  <c r="G11" i="2"/>
  <c r="F6" i="2"/>
  <c r="F5" i="2"/>
  <c r="F14" i="2" s="1"/>
  <c r="F10" i="2"/>
  <c r="F7" i="2"/>
  <c r="F11" i="2"/>
  <c r="E6" i="2"/>
  <c r="E5" i="2"/>
  <c r="E10" i="2"/>
  <c r="E9" i="2"/>
  <c r="E7" i="2"/>
  <c r="E11" i="2"/>
  <c r="D6" i="2"/>
  <c r="D5" i="2"/>
  <c r="D10" i="2"/>
  <c r="D7" i="2"/>
  <c r="C6" i="2"/>
  <c r="C5" i="2"/>
  <c r="C10" i="2"/>
  <c r="C7" i="2"/>
  <c r="C4" i="2"/>
  <c r="H17" i="2"/>
  <c r="G17" i="2"/>
  <c r="F17" i="2"/>
  <c r="E17" i="2"/>
  <c r="D17" i="2"/>
  <c r="C17" i="2"/>
  <c r="H9" i="2"/>
  <c r="H8" i="2"/>
  <c r="C11" i="2"/>
  <c r="C9" i="2"/>
  <c r="D11" i="2"/>
  <c r="D9" i="2"/>
  <c r="F9" i="2"/>
  <c r="G9" i="2"/>
  <c r="A11" i="2"/>
  <c r="A10" i="2"/>
  <c r="A9" i="2"/>
  <c r="A8" i="2"/>
  <c r="C8" i="2"/>
  <c r="D8" i="2"/>
  <c r="E8" i="2"/>
  <c r="F8" i="2"/>
  <c r="G8" i="2"/>
  <c r="A7" i="2"/>
  <c r="A6" i="2"/>
  <c r="A5" i="2"/>
  <c r="A4" i="2"/>
  <c r="G14" i="2" l="1"/>
  <c r="G20" i="2" s="1"/>
  <c r="G21" i="2" s="1"/>
  <c r="G15" i="2"/>
  <c r="H14" i="2"/>
  <c r="H15" i="2" s="1"/>
  <c r="D14" i="2"/>
  <c r="D20" i="2" s="1"/>
  <c r="D21" i="2" s="1"/>
  <c r="C14" i="2"/>
  <c r="C15" i="2" s="1"/>
  <c r="F15" i="2"/>
  <c r="F20" i="2"/>
  <c r="F21" i="2" s="1"/>
  <c r="I15" i="2"/>
  <c r="I20" i="2"/>
  <c r="I21" i="2" s="1"/>
  <c r="E14" i="2"/>
  <c r="E20" i="2" s="1"/>
  <c r="E21" i="2" s="1"/>
  <c r="H20" i="2" l="1"/>
  <c r="H21" i="2" s="1"/>
  <c r="C20" i="2"/>
  <c r="C21" i="2" s="1"/>
  <c r="D15" i="2"/>
  <c r="E15" i="2"/>
</calcChain>
</file>

<file path=xl/sharedStrings.xml><?xml version="1.0" encoding="utf-8"?>
<sst xmlns="http://schemas.openxmlformats.org/spreadsheetml/2006/main" count="172" uniqueCount="166">
  <si>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</si>
  <si>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</si>
  <si>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</si>
  <si>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</si>
  <si>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</si>
  <si>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</si>
  <si>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</si>
  <si>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</si>
  <si>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Retrofaktor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</si>
  <si>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</si>
  <si>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</si>
  <si>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</si>
  <si>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</si>
  <si>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</si>
  <si>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</si>
  <si>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</si>
  <si>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</si>
  <si>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</si>
  <si>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</si>
  <si>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</si>
  <si>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</si>
  <si>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</si>
  <si>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</si>
  <si>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</si>
  <si>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</si>
  <si>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</si>
  <si>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</si>
  <si>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</si>
  <si>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</si>
  <si>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</si>
  <si>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</si>
  <si>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</si>
  <si>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</si>
  <si>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</si>
  <si>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</si>
  <si>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</si>
  <si>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</si>
  <si>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</si>
  <si>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</si>
  <si>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</si>
  <si>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</si>
  <si>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</si>
  <si>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</si>
  <si>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Inkomstbasbelopp</t>
  </si>
  <si>
    <t>Inkomstindex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</si>
  <si>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</si>
  <si>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</si>
  <si>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</si>
  <si>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</si>
  <si>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</si>
  <si>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</si>
  <si>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</si>
  <si>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</si>
  <si>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</si>
  <si>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</si>
  <si>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</si>
  <si>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</si>
  <si>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</si>
  <si>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</si>
  <si>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</si>
  <si>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</si>
  <si>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</si>
  <si>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</si>
  <si>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</si>
  <si>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</si>
  <si>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</si>
  <si>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</si>
  <si>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</si>
  <si>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</si>
  <si>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</si>
  <si>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</si>
  <si>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</si>
  <si>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</si>
  <si>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</si>
  <si>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Prisbasbelopp (Pbb)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</si>
  <si>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</si>
  <si>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</si>
  <si>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</si>
  <si>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</si>
  <si>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</si>
  <si>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</si>
  <si>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</si>
  <si>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</si>
  <si>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</si>
  <si>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</si>
  <si>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</si>
  <si>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</si>
  <si>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</si>
  <si>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</si>
  <si>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</si>
  <si>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</si>
  <si>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</si>
  <si>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</si>
  <si>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</si>
  <si>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</si>
  <si>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</si>
  <si>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</si>
  <si>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</si>
  <si>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</si>
  <si>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</si>
  <si>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Ålderspensionssystemet vid sidan om statsbudgeten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</si>
  <si>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</si>
  <si>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</si>
  <si>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</si>
  <si>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</si>
  <si>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</si>
  <si>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</si>
  <si>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</si>
  <si>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</si>
  <si>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</si>
  <si>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</si>
  <si>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</si>
  <si>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</si>
  <si>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</si>
  <si>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</si>
  <si>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</si>
  <si>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</si>
  <si>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Antal personer med BTP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</si>
  <si>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</si>
  <si>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</si>
  <si>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</si>
  <si>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</si>
  <si>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</si>
  <si>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</si>
  <si>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</si>
  <si>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</si>
  <si>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</si>
  <si>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</si>
  <si>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</si>
  <si>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</si>
  <si>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</si>
  <si>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</si>
  <si>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</si>
  <si>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</si>
  <si>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</si>
  <si>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</si>
  <si>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</si>
  <si>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</si>
  <si>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</si>
  <si>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</si>
  <si>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</si>
  <si>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</si>
  <si>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</si>
  <si>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Balansindex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</si>
  <si>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</si>
  <si>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</si>
  <si>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</si>
  <si>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</si>
  <si>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</si>
  <si>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</si>
  <si>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</si>
  <si>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</si>
  <si>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</si>
  <si>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</si>
  <si>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</si>
  <si>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</si>
  <si>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Ålderspensionssystemet vid sidan av statsbudgeten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</si>
  <si>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</si>
  <si>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</si>
  <si>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</si>
  <si>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</si>
  <si>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</si>
  <si>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</si>
  <si>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AP-fondens utbetalningar och förvaltningskostnader</t>
  </si>
  <si>
    <t>Premiepensioner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</si>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</sst>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0.0"/>
    <numFmt numFmtId="168" formatCode="#,##0.0"/>
    <numFmt numFmtId="169" formatCode="0.000"/>
    <numFmt numFmtId="170" formatCode="General_)"/>
    <numFmt numFmtId="171" formatCode="#,##0.0000"/>
    <numFmt numFmtId="172" formatCode="0.00000"/>
    <numFmt numFmtId="173" formatCode="###\ ###\ ###\ ##0;\-###\ ###\ ###\ ##0;0;@"/>
  </numFmts>
  <fonts count="5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b/>
      <sz val="10"/>
      <color indexed="13"/>
      <name val="Arial"/>
      <family val="2"/>
    </font>
    <font>
      <sz val="12"/>
      <color indexed="13"/>
      <name val="Times New Roman"/>
      <family val="1"/>
    </font>
    <font>
      <i/>
      <sz val="14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125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2" borderId="0" applyNumberFormat="0" applyBorder="0" applyAlignment="0" applyProtection="0"/>
    <xf numFmtId="0" fontId="34" fillId="6" borderId="0" applyNumberFormat="0" applyBorder="0" applyAlignment="0" applyProtection="0"/>
    <xf numFmtId="0" fontId="34" fillId="2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3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1" borderId="0" applyNumberFormat="0" applyBorder="0" applyAlignment="0" applyProtection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3" borderId="0" applyNumberFormat="0" applyBorder="0" applyAlignment="0" applyProtection="0"/>
    <xf numFmtId="0" fontId="34" fillId="15" borderId="0" applyNumberFormat="0" applyBorder="0" applyAlignment="0" applyProtection="0"/>
    <xf numFmtId="0" fontId="34" fillId="8" borderId="0" applyNumberFormat="0" applyBorder="0" applyAlignment="0" applyProtection="0"/>
    <xf numFmtId="0" fontId="34" fillId="14" borderId="0" applyNumberFormat="0" applyBorder="0" applyAlignment="0" applyProtection="0"/>
    <xf numFmtId="0" fontId="34" fillId="16" borderId="0" applyNumberFormat="0" applyBorder="0" applyAlignment="0" applyProtection="0"/>
    <xf numFmtId="0" fontId="35" fillId="11" borderId="0" applyNumberFormat="0" applyBorder="0" applyAlignment="0" applyProtection="0"/>
    <xf numFmtId="0" fontId="35" fillId="3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10" borderId="0" applyNumberFormat="0" applyBorder="0" applyAlignment="0" applyProtection="0"/>
    <xf numFmtId="0" fontId="35" fillId="18" borderId="0" applyNumberFormat="0" applyBorder="0" applyAlignment="0" applyProtection="0"/>
    <xf numFmtId="0" fontId="35" fillId="3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12" borderId="0" applyNumberFormat="0" applyBorder="0" applyAlignment="0" applyProtection="0"/>
    <xf numFmtId="0" fontId="35" fillId="22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34" fillId="4" borderId="1" applyNumberFormat="0" applyFont="0" applyAlignment="0" applyProtection="0"/>
    <xf numFmtId="0" fontId="36" fillId="8" borderId="0" applyNumberFormat="0" applyBorder="0" applyAlignment="0" applyProtection="0"/>
    <xf numFmtId="0" fontId="52" fillId="13" borderId="2" applyNumberFormat="0" applyAlignment="0" applyProtection="0"/>
    <xf numFmtId="0" fontId="40" fillId="7" borderId="0" applyNumberFormat="0" applyBorder="0" applyAlignment="0" applyProtection="0"/>
    <xf numFmtId="0" fontId="37" fillId="5" borderId="2" applyNumberFormat="0" applyAlignment="0" applyProtection="0"/>
    <xf numFmtId="0" fontId="38" fillId="23" borderId="3" applyNumberFormat="0" applyAlignment="0" applyProtection="0"/>
    <xf numFmtId="0" fontId="36" fillId="6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5" fillId="21" borderId="0" applyNumberFormat="0" applyBorder="0" applyAlignment="0" applyProtection="0"/>
    <xf numFmtId="0" fontId="35" fillId="12" borderId="0" applyNumberFormat="0" applyBorder="0" applyAlignment="0" applyProtection="0"/>
    <xf numFmtId="0" fontId="35" fillId="19" borderId="0" applyNumberFormat="0" applyBorder="0" applyAlignment="0" applyProtection="0"/>
    <xf numFmtId="0" fontId="35" fillId="17" borderId="0" applyNumberFormat="0" applyBorder="0" applyAlignment="0" applyProtection="0"/>
    <xf numFmtId="0" fontId="35" fillId="25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2" applyNumberFormat="0" applyAlignment="0" applyProtection="0"/>
    <xf numFmtId="0" fontId="44" fillId="10" borderId="2" applyNumberFormat="0" applyAlignment="0" applyProtection="0"/>
    <xf numFmtId="0" fontId="38" fillId="11" borderId="3" applyNumberFormat="0" applyAlignment="0" applyProtection="0"/>
    <xf numFmtId="0" fontId="45" fillId="0" borderId="7" applyNumberFormat="0" applyFill="0" applyAlignment="0" applyProtection="0"/>
    <xf numFmtId="0" fontId="53" fillId="0" borderId="8" applyNumberFormat="0" applyFill="0" applyAlignment="0" applyProtection="0"/>
    <xf numFmtId="0" fontId="46" fillId="27" borderId="0" applyNumberFormat="0" applyBorder="0" applyAlignment="0" applyProtection="0"/>
    <xf numFmtId="170" fontId="47" fillId="0" borderId="0"/>
    <xf numFmtId="0" fontId="2" fillId="0" borderId="0">
      <protection locked="0"/>
    </xf>
    <xf numFmtId="0" fontId="2" fillId="4" borderId="2" applyNumberFormat="0" applyFont="0" applyAlignment="0" applyProtection="0"/>
    <xf numFmtId="0" fontId="48" fillId="5" borderId="9" applyNumberFormat="0" applyAlignment="0" applyProtection="0"/>
    <xf numFmtId="0" fontId="54" fillId="0" borderId="0" applyNumberFormat="0" applyFill="0" applyBorder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7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3" borderId="9" applyNumberFormat="0" applyProtection="0">
      <alignment horizontal="left" vertical="center" indent="1"/>
    </xf>
    <xf numFmtId="0" fontId="2" fillId="43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2" fillId="29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3" fontId="2" fillId="0" borderId="0" applyFont="0" applyFill="0" applyBorder="0" applyAlignment="0" applyProtection="0"/>
    <xf numFmtId="0" fontId="50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5" applyNumberFormat="0" applyFill="0" applyAlignment="0" applyProtection="0"/>
    <xf numFmtId="165" fontId="1" fillId="0" borderId="0" applyFont="0" applyFill="0" applyBorder="0" applyAlignment="0" applyProtection="0"/>
    <xf numFmtId="0" fontId="48" fillId="13" borderId="9" applyNumberFormat="0" applyAlignment="0" applyProtection="0"/>
    <xf numFmtId="164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100">
    <xf numFmtId="0" fontId="0" fillId="0" borderId="0" xfId="0"/>
    <xf numFmtId="0" fontId="9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0" fontId="11" fillId="0" borderId="0" xfId="0" applyFont="1" applyFill="1" applyBorder="1"/>
    <xf numFmtId="0" fontId="18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6" fillId="0" borderId="0" xfId="0" applyFont="1" applyFill="1" applyBorder="1"/>
    <xf numFmtId="0" fontId="13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5" fillId="0" borderId="0" xfId="0" applyFont="1" applyBorder="1"/>
    <xf numFmtId="0" fontId="4" fillId="0" borderId="0" xfId="0" applyFont="1"/>
    <xf numFmtId="0" fontId="5" fillId="0" borderId="0" xfId="0" applyFont="1"/>
    <xf numFmtId="0" fontId="16" fillId="0" borderId="0" xfId="0" applyFont="1" applyFill="1" applyBorder="1" applyAlignment="1">
      <alignment vertical="center"/>
    </xf>
    <xf numFmtId="0" fontId="17" fillId="0" borderId="0" xfId="0" applyFont="1" applyFill="1"/>
    <xf numFmtId="0" fontId="17" fillId="0" borderId="0" xfId="0" applyFont="1"/>
    <xf numFmtId="0" fontId="21" fillId="0" borderId="0" xfId="0" applyFont="1" applyFill="1" applyBorder="1"/>
    <xf numFmtId="0" fontId="23" fillId="0" borderId="0" xfId="0" applyFont="1"/>
    <xf numFmtId="0" fontId="22" fillId="0" borderId="0" xfId="0" applyFont="1" applyFill="1" applyBorder="1"/>
    <xf numFmtId="0" fontId="24" fillId="0" borderId="0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3" fontId="12" fillId="0" borderId="0" xfId="0" applyNumberFormat="1" applyFont="1" applyBorder="1"/>
    <xf numFmtId="3" fontId="0" fillId="0" borderId="0" xfId="0" applyNumberFormat="1"/>
    <xf numFmtId="0" fontId="32" fillId="0" borderId="0" xfId="0" applyFont="1" applyFill="1" applyBorder="1"/>
    <xf numFmtId="0" fontId="33" fillId="0" borderId="0" xfId="0" applyFont="1" applyFill="1" applyBorder="1"/>
    <xf numFmtId="3" fontId="12" fillId="0" borderId="0" xfId="0" applyNumberFormat="1" applyFont="1" applyFill="1" applyProtection="1"/>
    <xf numFmtId="167" fontId="12" fillId="0" borderId="0" xfId="0" applyNumberFormat="1" applyFont="1" applyFill="1" applyBorder="1"/>
    <xf numFmtId="0" fontId="12" fillId="0" borderId="0" xfId="0" applyFont="1" applyBorder="1"/>
    <xf numFmtId="3" fontId="12" fillId="0" borderId="0" xfId="0" applyNumberFormat="1" applyFont="1" applyFill="1" applyBorder="1"/>
    <xf numFmtId="2" fontId="12" fillId="0" borderId="0" xfId="0" applyNumberFormat="1" applyFont="1" applyFill="1" applyBorder="1"/>
    <xf numFmtId="3" fontId="12" fillId="0" borderId="0" xfId="0" applyNumberFormat="1" applyFont="1"/>
    <xf numFmtId="3" fontId="8" fillId="0" borderId="0" xfId="0" applyNumberFormat="1" applyFont="1" applyBorder="1"/>
    <xf numFmtId="3" fontId="8" fillId="0" borderId="0" xfId="0" applyNumberFormat="1" applyFont="1" applyFill="1" applyBorder="1"/>
    <xf numFmtId="0" fontId="12" fillId="0" borderId="0" xfId="0" applyFont="1"/>
    <xf numFmtId="166" fontId="12" fillId="0" borderId="0" xfId="0" applyNumberFormat="1" applyFont="1"/>
    <xf numFmtId="169" fontId="12" fillId="0" borderId="0" xfId="0" applyNumberFormat="1" applyFont="1" applyFill="1" applyBorder="1"/>
    <xf numFmtId="3" fontId="8" fillId="0" borderId="0" xfId="0" applyNumberFormat="1" applyFont="1"/>
    <xf numFmtId="3" fontId="8" fillId="0" borderId="0" xfId="0" applyNumberFormat="1" applyFont="1" applyFill="1"/>
    <xf numFmtId="3" fontId="8" fillId="0" borderId="0" xfId="69" applyNumberFormat="1" applyFont="1" applyBorder="1"/>
    <xf numFmtId="170" fontId="47" fillId="0" borderId="0" xfId="69" applyFont="1" applyBorder="1"/>
    <xf numFmtId="3" fontId="12" fillId="0" borderId="0" xfId="69" applyNumberFormat="1" applyFont="1" applyBorder="1"/>
    <xf numFmtId="169" fontId="12" fillId="0" borderId="0" xfId="69" applyNumberFormat="1" applyFont="1" applyBorder="1"/>
    <xf numFmtId="2" fontId="12" fillId="0" borderId="0" xfId="69" applyNumberFormat="1" applyFont="1" applyBorder="1"/>
    <xf numFmtId="170" fontId="12" fillId="0" borderId="0" xfId="69" applyFont="1" applyBorder="1"/>
    <xf numFmtId="169" fontId="12" fillId="0" borderId="0" xfId="0" applyNumberFormat="1" applyFont="1"/>
    <xf numFmtId="3" fontId="12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Protection="1"/>
    <xf numFmtId="0" fontId="8" fillId="0" borderId="0" xfId="0" applyFont="1"/>
    <xf numFmtId="3" fontId="8" fillId="0" borderId="0" xfId="69" applyNumberFormat="1" applyFont="1" applyFill="1" applyBorder="1"/>
    <xf numFmtId="0" fontId="23" fillId="0" borderId="0" xfId="0" applyFont="1" applyFill="1"/>
    <xf numFmtId="166" fontId="12" fillId="0" borderId="0" xfId="0" applyNumberFormat="1" applyFont="1" applyBorder="1"/>
    <xf numFmtId="167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/>
    <xf numFmtId="167" fontId="12" fillId="0" borderId="0" xfId="0" applyNumberFormat="1" applyFont="1"/>
    <xf numFmtId="168" fontId="12" fillId="0" borderId="0" xfId="0" applyNumberFormat="1" applyFont="1" applyFill="1" applyBorder="1"/>
    <xf numFmtId="171" fontId="12" fillId="0" borderId="0" xfId="0" applyNumberFormat="1" applyFont="1"/>
    <xf numFmtId="167" fontId="2" fillId="0" borderId="0" xfId="0" applyNumberFormat="1" applyFont="1" applyFill="1" applyBorder="1"/>
    <xf numFmtId="2" fontId="2" fillId="0" borderId="0" xfId="0" applyNumberFormat="1" applyFont="1" applyFill="1" applyBorder="1"/>
    <xf numFmtId="0" fontId="2" fillId="0" borderId="0" xfId="0" applyFont="1" applyFill="1"/>
    <xf numFmtId="3" fontId="2" fillId="0" borderId="0" xfId="0" applyNumberFormat="1" applyFont="1" applyFill="1"/>
    <xf numFmtId="166" fontId="2" fillId="0" borderId="0" xfId="0" applyNumberFormat="1" applyFont="1" applyFill="1"/>
    <xf numFmtId="4" fontId="2" fillId="0" borderId="0" xfId="0" applyNumberFormat="1" applyFont="1" applyFill="1"/>
    <xf numFmtId="3" fontId="2" fillId="0" borderId="0" xfId="0" applyNumberFormat="1" applyFont="1"/>
    <xf numFmtId="0" fontId="2" fillId="0" borderId="0" xfId="0" applyFont="1" applyFill="1" applyBorder="1"/>
    <xf numFmtId="0" fontId="2" fillId="0" borderId="0" xfId="0" applyFont="1" applyBorder="1"/>
    <xf numFmtId="166" fontId="2" fillId="0" borderId="0" xfId="0" applyNumberFormat="1" applyFont="1"/>
    <xf numFmtId="3" fontId="2" fillId="0" borderId="0" xfId="69" applyNumberFormat="1" applyFont="1" applyBorder="1"/>
    <xf numFmtId="169" fontId="2" fillId="0" borderId="0" xfId="69" applyNumberFormat="1" applyFont="1" applyBorder="1"/>
    <xf numFmtId="2" fontId="2" fillId="0" borderId="0" xfId="69" applyNumberFormat="1" applyFont="1" applyBorder="1"/>
    <xf numFmtId="170" fontId="2" fillId="0" borderId="0" xfId="69" applyFont="1" applyBorder="1"/>
    <xf numFmtId="0" fontId="2" fillId="0" borderId="0" xfId="0" applyFont="1"/>
    <xf numFmtId="169" fontId="2" fillId="0" borderId="0" xfId="0" applyNumberFormat="1" applyFont="1"/>
    <xf numFmtId="172" fontId="2" fillId="0" borderId="0" xfId="0" applyNumberFormat="1" applyFont="1"/>
    <xf numFmtId="171" fontId="2" fillId="0" borderId="0" xfId="0" applyNumberFormat="1" applyFont="1"/>
    <xf numFmtId="3" fontId="2" fillId="0" borderId="0" xfId="0" applyNumberFormat="1" applyFont="1" applyBorder="1"/>
    <xf numFmtId="166" fontId="2" fillId="0" borderId="0" xfId="0" applyNumberFormat="1" applyFont="1" applyBorder="1"/>
    <xf numFmtId="3" fontId="1" fillId="0" borderId="0" xfId="0" applyNumberFormat="1" applyFont="1" applyFill="1"/>
    <xf numFmtId="3" fontId="2" fillId="0" borderId="0" xfId="70" applyNumberFormat="1" applyFont="1" applyFill="1">
      <protection locked="0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Protection="1"/>
    <xf numFmtId="3" fontId="2" fillId="0" borderId="0" xfId="70" applyNumberFormat="1" applyFont="1" applyFill="1" applyBorder="1" applyProtection="1"/>
    <xf numFmtId="3" fontId="2" fillId="0" borderId="0" xfId="70" applyNumberFormat="1" applyFont="1" applyFill="1" applyProtection="1"/>
    <xf numFmtId="3" fontId="2" fillId="0" borderId="0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12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_Enkät" xfId="69"/>
    <cellStyle name="Normal_Enkät_1" xfId="70"/>
    <cellStyle name="Note" xfId="71"/>
    <cellStyle name="Output" xfId="72"/>
    <cellStyle name="Rubrik" xfId="73" builtinId="15" customBuiltin="1"/>
    <cellStyle name="Rubrik 1" xfId="74" builtinId="16" customBuiltin="1"/>
    <cellStyle name="Rubrik 2" xfId="75" builtinId="17" customBuiltin="1"/>
    <cellStyle name="Rubrik 3" xfId="76" builtinId="18" customBuiltin="1"/>
    <cellStyle name="Rubrik 4" xfId="77" builtinId="19" customBuiltin="1"/>
    <cellStyle name="SAPBEXaggData" xfId="78"/>
    <cellStyle name="SAPBEXaggDataEmph" xfId="79"/>
    <cellStyle name="SAPBEXaggItem" xfId="80"/>
    <cellStyle name="SAPBEXaggItemX" xfId="81"/>
    <cellStyle name="SAPBEXchaText" xfId="82"/>
    <cellStyle name="SAPBEXexcBad7" xfId="83"/>
    <cellStyle name="SAPBEXexcBad8" xfId="84"/>
    <cellStyle name="SAPBEXexcBad9" xfId="85"/>
    <cellStyle name="SAPBEXexcCritical4" xfId="86"/>
    <cellStyle name="SAPBEXexcCritical5" xfId="87"/>
    <cellStyle name="SAPBEXexcCritical6" xfId="88"/>
    <cellStyle name="SAPBEXexcGood1" xfId="89"/>
    <cellStyle name="SAPBEXexcGood2" xfId="90"/>
    <cellStyle name="SAPBEXexcGood3" xfId="91"/>
    <cellStyle name="SAPBEXfilterDrill" xfId="92"/>
    <cellStyle name="SAPBEXfilterItem" xfId="93"/>
    <cellStyle name="SAPBEXfilterText" xfId="94"/>
    <cellStyle name="SAPBEXformats" xfId="95"/>
    <cellStyle name="SAPBEXheaderItem" xfId="96"/>
    <cellStyle name="SAPBEXheaderText" xfId="97"/>
    <cellStyle name="SAPBEXHLevel0" xfId="98"/>
    <cellStyle name="SAPBEXHLevel0X" xfId="99"/>
    <cellStyle name="SAPBEXHLevel1" xfId="100"/>
    <cellStyle name="SAPBEXHLevel1X" xfId="101"/>
    <cellStyle name="SAPBEXHLevel2" xfId="102"/>
    <cellStyle name="SAPBEXHLevel2X" xfId="103"/>
    <cellStyle name="SAPBEXHLevel3" xfId="104"/>
    <cellStyle name="SAPBEXHLevel3X" xfId="105"/>
    <cellStyle name="SAPBEXresData" xfId="106"/>
    <cellStyle name="SAPBEXresDataEmph" xfId="107"/>
    <cellStyle name="SAPBEXresItem" xfId="108"/>
    <cellStyle name="SAPBEXresItemX" xfId="109"/>
    <cellStyle name="SAPBEXstdData" xfId="110"/>
    <cellStyle name="SAPBEXstdDataEmph" xfId="111"/>
    <cellStyle name="SAPBEXstdItem" xfId="112"/>
    <cellStyle name="SAPBEXstdItemX" xfId="113"/>
    <cellStyle name="SAPBEXtitle" xfId="114"/>
    <cellStyle name="SAPBEXundefined" xfId="115"/>
    <cellStyle name="Style 25" xfId="116"/>
    <cellStyle name="Summa" xfId="117" builtinId="25" customBuiltin="1"/>
    <cellStyle name="Title" xfId="118"/>
    <cellStyle name="Total" xfId="119"/>
    <cellStyle name="Tusental (0)_LSPmm" xfId="120"/>
    <cellStyle name="Utdata" xfId="121" builtinId="21" customBuiltin="1"/>
    <cellStyle name="Valuta (0)_LSPmm" xfId="122"/>
    <cellStyle name="Warning Text" xfId="123"/>
    <cellStyle name="Varningstext" xfId="12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8069705093833783"/>
          <c:h val="0.729127617009657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AP-fondens utbetalningar och förvaltningskostnader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diagram!$C$17:$I$17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diagram!$C$18:$I$18</c:f>
              <c:numCache>
                <c:formatCode>#,##0</c:formatCode>
                <c:ptCount val="7"/>
                <c:pt idx="0">
                  <c:v>222.89709999999999</c:v>
                </c:pt>
                <c:pt idx="1">
                  <c:v>222.21299999999999</c:v>
                </c:pt>
                <c:pt idx="2">
                  <c:v>238.672</c:v>
                </c:pt>
                <c:pt idx="3">
                  <c:v>253.92500000000001</c:v>
                </c:pt>
                <c:pt idx="4">
                  <c:v>264.82799999999997</c:v>
                </c:pt>
                <c:pt idx="5">
                  <c:v>276.77800000000002</c:v>
                </c:pt>
                <c:pt idx="6">
                  <c:v>289.95999999999998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diagram!$C$17:$I$17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diagram!$C$19:$I$19</c:f>
              <c:numCache>
                <c:formatCode>#,##0</c:formatCode>
                <c:ptCount val="7"/>
                <c:pt idx="0">
                  <c:v>1.4117999999999999</c:v>
                </c:pt>
                <c:pt idx="1">
                  <c:v>2.028</c:v>
                </c:pt>
                <c:pt idx="2">
                  <c:v>2.516</c:v>
                </c:pt>
                <c:pt idx="3">
                  <c:v>3.32</c:v>
                </c:pt>
                <c:pt idx="4">
                  <c:v>4.4089999999999998</c:v>
                </c:pt>
                <c:pt idx="5">
                  <c:v>5.6159999999999997</c:v>
                </c:pt>
                <c:pt idx="6">
                  <c:v>7.093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diagram!$C$17:$I$17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diagram!$C$20:$I$20</c:f>
              <c:numCache>
                <c:formatCode>#,##0</c:formatCode>
                <c:ptCount val="7"/>
                <c:pt idx="0">
                  <c:v>47.170933627338847</c:v>
                </c:pt>
                <c:pt idx="1">
                  <c:v>47.340800000000002</c:v>
                </c:pt>
                <c:pt idx="2">
                  <c:v>47.727400000000003</c:v>
                </c:pt>
                <c:pt idx="3">
                  <c:v>46.489803677785915</c:v>
                </c:pt>
                <c:pt idx="4">
                  <c:v>45.898322156962244</c:v>
                </c:pt>
                <c:pt idx="5">
                  <c:v>45.052503000000002</c:v>
                </c:pt>
                <c:pt idx="6">
                  <c:v>44.555316570363054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982016"/>
        <c:axId val="193000576"/>
      </c:barChart>
      <c:catAx>
        <c:axId val="19298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1000"/>
                  <a:t>år</a:t>
                </a:r>
              </a:p>
            </c:rich>
          </c:tx>
          <c:layout>
            <c:manualLayout>
              <c:xMode val="edge"/>
              <c:yMode val="edge"/>
              <c:x val="0.95173179089879179"/>
              <c:y val="0.856401909492857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9300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00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92982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520107238605899"/>
          <c:y val="0.86801082750562208"/>
          <c:w val="0.64209115281501339"/>
          <c:h val="0.125279876928135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95250</xdr:rowOff>
    </xdr:from>
    <xdr:to>
      <xdr:col>11</xdr:col>
      <xdr:colOff>447675</xdr:colOff>
      <xdr:row>51</xdr:row>
      <xdr:rowOff>47625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N239"/>
  <sheetViews>
    <sheetView tabSelected="1" zoomScaleNormal="75" workbookViewId="0">
      <pane ySplit="3" topLeftCell="A156" activePane="bottomLeft" state="frozen"/>
      <selection activeCell="B1" sqref="B1"/>
      <selection pane="bottomLeft" activeCell="N157" sqref="N157"/>
    </sheetView>
  </sheetViews>
  <sheetFormatPr defaultRowHeight="15.75" x14ac:dyDescent="0.25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61.7109375" style="20" customWidth="1"/>
    <col min="6" max="7" width="13.7109375" style="28" customWidth="1"/>
    <col min="8" max="9" width="13.7109375" style="29" customWidth="1"/>
    <col min="10" max="12" width="13.7109375" style="20" customWidth="1"/>
    <col min="13" max="14" width="13.85546875" style="20" bestFit="1" customWidth="1"/>
    <col min="15" max="16384" width="9.140625" style="20"/>
  </cols>
  <sheetData>
    <row r="1" spans="1:12" ht="18.75" x14ac:dyDescent="0.3">
      <c r="A1" s="1" t="s">
        <v>154</v>
      </c>
      <c r="F1" s="2"/>
      <c r="G1" s="2"/>
      <c r="H1" s="24"/>
      <c r="I1" s="24"/>
    </row>
    <row r="2" spans="1:12" ht="13.5" customHeight="1" x14ac:dyDescent="0.25">
      <c r="A2" s="7"/>
      <c r="C2" s="3"/>
      <c r="D2" s="3"/>
      <c r="E2" s="3"/>
      <c r="F2" s="2"/>
      <c r="G2" s="2"/>
      <c r="H2" s="24"/>
      <c r="I2" s="24"/>
    </row>
    <row r="3" spans="1:12" x14ac:dyDescent="0.25">
      <c r="A3" s="4" t="s">
        <v>0</v>
      </c>
      <c r="B3" s="9"/>
      <c r="C3" s="3"/>
      <c r="D3" s="3"/>
      <c r="E3" s="3"/>
      <c r="F3" s="8">
        <v>2010</v>
      </c>
      <c r="G3" s="8">
        <v>2011</v>
      </c>
      <c r="H3" s="8">
        <v>2012</v>
      </c>
      <c r="I3" s="8">
        <v>2013</v>
      </c>
      <c r="J3" s="8">
        <v>2014</v>
      </c>
      <c r="K3" s="8">
        <v>2015</v>
      </c>
      <c r="L3" s="8">
        <v>2016</v>
      </c>
    </row>
    <row r="4" spans="1:12" x14ac:dyDescent="0.25">
      <c r="A4" s="9"/>
      <c r="B4" s="9"/>
      <c r="C4" s="3"/>
      <c r="D4" s="3"/>
      <c r="E4" s="3"/>
      <c r="F4" s="2"/>
      <c r="G4" s="2"/>
      <c r="H4" s="24"/>
      <c r="I4" s="24"/>
    </row>
    <row r="5" spans="1:12" x14ac:dyDescent="0.25">
      <c r="A5" s="9"/>
      <c r="B5" s="10" t="s">
        <v>1</v>
      </c>
      <c r="C5" s="11"/>
      <c r="D5" s="11"/>
      <c r="E5" s="11"/>
      <c r="F5" s="63">
        <v>3</v>
      </c>
      <c r="G5" s="63">
        <v>5.7</v>
      </c>
      <c r="H5" s="63">
        <v>4.2</v>
      </c>
      <c r="I5" s="63">
        <v>4.3</v>
      </c>
      <c r="J5" s="63">
        <v>4.5999999999999996</v>
      </c>
      <c r="K5" s="63">
        <v>4.4000000000000004</v>
      </c>
      <c r="L5" s="63">
        <v>4.0999999999999996</v>
      </c>
    </row>
    <row r="6" spans="1:12" x14ac:dyDescent="0.25">
      <c r="A6" s="9"/>
      <c r="B6" s="10" t="s">
        <v>2</v>
      </c>
      <c r="C6" s="11"/>
      <c r="D6" s="11"/>
      <c r="E6" s="11"/>
      <c r="F6" s="63">
        <v>0.3</v>
      </c>
      <c r="G6" s="63">
        <v>3.7</v>
      </c>
      <c r="H6" s="63">
        <v>4</v>
      </c>
      <c r="I6" s="63">
        <v>3.2</v>
      </c>
      <c r="J6" s="63">
        <v>3.3</v>
      </c>
      <c r="K6" s="63">
        <v>3.4</v>
      </c>
      <c r="L6" s="63">
        <v>3.6</v>
      </c>
    </row>
    <row r="7" spans="1:12" x14ac:dyDescent="0.25">
      <c r="A7" s="9"/>
      <c r="B7" s="10"/>
      <c r="C7" s="11"/>
      <c r="D7" s="11"/>
      <c r="E7" s="11"/>
      <c r="F7" s="39"/>
      <c r="G7" s="39"/>
      <c r="H7" s="39"/>
      <c r="I7" s="39"/>
      <c r="J7" s="2"/>
      <c r="K7" s="2"/>
      <c r="L7" s="2"/>
    </row>
    <row r="8" spans="1:12" ht="18.75" x14ac:dyDescent="0.25">
      <c r="A8" s="9"/>
      <c r="B8" s="10" t="s">
        <v>24</v>
      </c>
      <c r="C8" s="11"/>
      <c r="D8" s="11"/>
      <c r="E8" s="11"/>
      <c r="F8" s="38">
        <v>2.7</v>
      </c>
      <c r="G8" s="38">
        <v>1.9</v>
      </c>
      <c r="H8" s="38">
        <v>0.3</v>
      </c>
      <c r="I8" s="38">
        <v>1</v>
      </c>
      <c r="J8" s="38">
        <v>1.2</v>
      </c>
      <c r="K8" s="38">
        <v>0.9</v>
      </c>
      <c r="L8" s="38">
        <v>0.5</v>
      </c>
    </row>
    <row r="9" spans="1:12" x14ac:dyDescent="0.25">
      <c r="A9" s="9"/>
      <c r="B9" s="10" t="s">
        <v>124</v>
      </c>
      <c r="C9" s="11"/>
      <c r="D9" s="11"/>
      <c r="E9" s="11"/>
      <c r="F9" s="63">
        <v>1.1000000000000001</v>
      </c>
      <c r="G9" s="63">
        <v>2.1</v>
      </c>
      <c r="H9" s="63">
        <v>0.6</v>
      </c>
      <c r="I9" s="63">
        <v>1</v>
      </c>
      <c r="J9" s="63">
        <v>1.2</v>
      </c>
      <c r="K9" s="63">
        <v>0.9</v>
      </c>
      <c r="L9" s="63">
        <v>0.5</v>
      </c>
    </row>
    <row r="10" spans="1:12" x14ac:dyDescent="0.25">
      <c r="A10" s="9"/>
      <c r="B10" s="10" t="s">
        <v>149</v>
      </c>
      <c r="C10" s="11"/>
      <c r="D10" s="11"/>
      <c r="E10" s="11"/>
      <c r="F10" s="64">
        <v>4546</v>
      </c>
      <c r="G10" s="64">
        <v>4643</v>
      </c>
      <c r="H10" s="64">
        <v>4671</v>
      </c>
      <c r="I10" s="64">
        <v>4720</v>
      </c>
      <c r="J10" s="65">
        <v>4776</v>
      </c>
      <c r="K10" s="65">
        <v>4818</v>
      </c>
      <c r="L10" s="65">
        <v>4842</v>
      </c>
    </row>
    <row r="11" spans="1:12" x14ac:dyDescent="0.25">
      <c r="A11" s="9"/>
      <c r="B11" s="10"/>
      <c r="C11" s="11"/>
      <c r="D11" s="11"/>
      <c r="E11" s="11"/>
      <c r="F11" s="39"/>
      <c r="G11" s="39"/>
      <c r="H11" s="39"/>
      <c r="I11" s="39"/>
      <c r="J11" s="2"/>
      <c r="K11" s="2"/>
      <c r="L11" s="2"/>
    </row>
    <row r="12" spans="1:12" x14ac:dyDescent="0.25">
      <c r="A12" s="9"/>
      <c r="B12" s="10" t="s">
        <v>3</v>
      </c>
      <c r="C12" s="11"/>
      <c r="D12" s="11"/>
      <c r="E12" s="11"/>
      <c r="F12" s="38">
        <v>6</v>
      </c>
      <c r="G12" s="38">
        <v>5.4</v>
      </c>
      <c r="H12" s="38">
        <v>5.5</v>
      </c>
      <c r="I12" s="38">
        <v>5.5</v>
      </c>
      <c r="J12" s="38">
        <v>5.0999999999999996</v>
      </c>
      <c r="K12" s="38">
        <v>4.8</v>
      </c>
      <c r="L12" s="38">
        <v>4.5999999999999996</v>
      </c>
    </row>
    <row r="13" spans="1:12" x14ac:dyDescent="0.25">
      <c r="A13" s="9"/>
      <c r="B13" s="10" t="s">
        <v>153</v>
      </c>
      <c r="C13" s="11"/>
      <c r="D13" s="11"/>
      <c r="E13" s="11"/>
      <c r="F13" s="38">
        <v>9.8000000000000007</v>
      </c>
      <c r="G13" s="38">
        <v>8.8000000000000007</v>
      </c>
      <c r="H13" s="38">
        <v>8.6</v>
      </c>
      <c r="I13" s="38">
        <v>8.5</v>
      </c>
      <c r="J13" s="38">
        <v>7.9</v>
      </c>
      <c r="K13" s="38">
        <v>7.4</v>
      </c>
      <c r="L13" s="38">
        <v>7.1</v>
      </c>
    </row>
    <row r="14" spans="1:12" x14ac:dyDescent="0.25">
      <c r="A14" s="9"/>
      <c r="B14" s="10" t="s">
        <v>150</v>
      </c>
      <c r="C14" s="11"/>
      <c r="D14" s="11"/>
      <c r="E14" s="11"/>
      <c r="F14" s="38">
        <v>8.4</v>
      </c>
      <c r="G14" s="38">
        <v>7.5</v>
      </c>
      <c r="H14" s="38">
        <v>7.5</v>
      </c>
      <c r="I14" s="38">
        <v>7.3</v>
      </c>
      <c r="J14" s="38">
        <v>6.8</v>
      </c>
      <c r="K14" s="38">
        <v>6.4</v>
      </c>
      <c r="L14" s="38">
        <v>6.1</v>
      </c>
    </row>
    <row r="15" spans="1:12" x14ac:dyDescent="0.25">
      <c r="A15" s="9"/>
      <c r="B15" s="10" t="s">
        <v>151</v>
      </c>
      <c r="C15" s="11"/>
      <c r="D15" s="11"/>
      <c r="E15" s="11"/>
      <c r="F15" s="40">
        <v>416</v>
      </c>
      <c r="G15" s="40">
        <v>377</v>
      </c>
      <c r="H15" s="40">
        <v>378</v>
      </c>
      <c r="I15" s="40">
        <v>372</v>
      </c>
      <c r="J15" s="66">
        <v>349</v>
      </c>
      <c r="K15" s="66">
        <v>329</v>
      </c>
      <c r="L15" s="66">
        <v>315</v>
      </c>
    </row>
    <row r="16" spans="1:12" x14ac:dyDescent="0.25">
      <c r="A16" s="9"/>
      <c r="B16" s="10"/>
      <c r="C16" s="11"/>
      <c r="D16" s="11"/>
      <c r="E16" s="11"/>
      <c r="F16" s="38"/>
      <c r="G16" s="38"/>
      <c r="H16" s="38"/>
      <c r="I16" s="38"/>
      <c r="J16" s="2"/>
      <c r="K16" s="2"/>
      <c r="L16" s="2"/>
    </row>
    <row r="17" spans="1:12" x14ac:dyDescent="0.25">
      <c r="A17" s="9"/>
      <c r="B17" s="10" t="s">
        <v>152</v>
      </c>
      <c r="C17" s="11"/>
      <c r="D17" s="11"/>
      <c r="E17" s="11"/>
      <c r="F17" s="40">
        <v>4962</v>
      </c>
      <c r="G17" s="40">
        <v>5020</v>
      </c>
      <c r="H17" s="40">
        <v>5049</v>
      </c>
      <c r="I17" s="40">
        <v>5092</v>
      </c>
      <c r="J17" s="40">
        <v>5125</v>
      </c>
      <c r="K17" s="40">
        <v>5147</v>
      </c>
      <c r="L17" s="40">
        <v>5159</v>
      </c>
    </row>
    <row r="18" spans="1:12" x14ac:dyDescent="0.25">
      <c r="A18" s="9"/>
      <c r="B18" s="10"/>
      <c r="C18" s="11"/>
      <c r="D18" s="11"/>
      <c r="E18" s="11"/>
      <c r="F18" s="39"/>
      <c r="G18" s="39"/>
      <c r="H18" s="39"/>
      <c r="I18" s="39"/>
      <c r="J18" s="2"/>
      <c r="K18" s="2"/>
      <c r="L18" s="2"/>
    </row>
    <row r="19" spans="1:12" x14ac:dyDescent="0.25">
      <c r="A19" s="9"/>
      <c r="B19" s="10" t="s">
        <v>4</v>
      </c>
      <c r="C19" s="11"/>
      <c r="D19" s="11"/>
      <c r="E19" s="11"/>
      <c r="F19" s="63">
        <v>1.2</v>
      </c>
      <c r="G19" s="63">
        <v>3</v>
      </c>
      <c r="H19" s="63">
        <v>1.9</v>
      </c>
      <c r="I19" s="63">
        <v>2.1</v>
      </c>
      <c r="J19" s="63">
        <v>2.6</v>
      </c>
      <c r="K19" s="63">
        <v>2.6</v>
      </c>
      <c r="L19" s="63">
        <v>2.6</v>
      </c>
    </row>
    <row r="20" spans="1:12" x14ac:dyDescent="0.25">
      <c r="A20" s="9"/>
      <c r="B20" s="10" t="s">
        <v>5</v>
      </c>
      <c r="C20" s="11"/>
      <c r="D20" s="11"/>
      <c r="E20" s="11"/>
      <c r="F20" s="63">
        <v>0.9</v>
      </c>
      <c r="G20" s="63">
        <v>2.7</v>
      </c>
      <c r="H20" s="63">
        <v>1.8</v>
      </c>
      <c r="I20" s="63">
        <v>2.1</v>
      </c>
      <c r="J20" s="63">
        <v>2.6</v>
      </c>
      <c r="K20" s="63">
        <v>2.6</v>
      </c>
      <c r="L20" s="63">
        <v>2.6</v>
      </c>
    </row>
    <row r="21" spans="1:12" x14ac:dyDescent="0.25">
      <c r="A21" s="9"/>
      <c r="B21" s="10"/>
      <c r="C21" s="11"/>
      <c r="D21" s="11"/>
      <c r="E21" s="11"/>
      <c r="F21" s="39"/>
      <c r="G21" s="39"/>
      <c r="H21" s="39"/>
      <c r="I21" s="39"/>
      <c r="J21" s="2"/>
      <c r="K21" s="2"/>
      <c r="L21" s="2"/>
    </row>
    <row r="22" spans="1:12" x14ac:dyDescent="0.25">
      <c r="A22" s="9"/>
      <c r="B22" s="10" t="s">
        <v>44</v>
      </c>
      <c r="C22" s="11"/>
      <c r="D22" s="11"/>
      <c r="E22" s="11"/>
      <c r="F22" s="41">
        <v>139.74</v>
      </c>
      <c r="G22" s="41">
        <v>142.34</v>
      </c>
      <c r="H22" s="41">
        <v>149.32</v>
      </c>
      <c r="I22" s="41">
        <v>154.06</v>
      </c>
      <c r="J22" s="41">
        <v>159.69</v>
      </c>
      <c r="K22" s="41">
        <v>166.26</v>
      </c>
      <c r="L22" s="41">
        <v>172.55</v>
      </c>
    </row>
    <row r="23" spans="1:12" x14ac:dyDescent="0.25">
      <c r="A23" s="9"/>
      <c r="B23" s="10" t="s">
        <v>143</v>
      </c>
      <c r="C23" s="11"/>
      <c r="D23" s="11"/>
      <c r="E23" s="11"/>
      <c r="F23" s="41">
        <v>137.31</v>
      </c>
      <c r="G23" s="41">
        <v>133.56</v>
      </c>
      <c r="H23" s="41">
        <v>140.44999999999999</v>
      </c>
      <c r="I23" s="71">
        <v>146.82</v>
      </c>
      <c r="J23" s="71">
        <v>150.91999999999999</v>
      </c>
      <c r="K23" s="71">
        <v>155.88999999999999</v>
      </c>
      <c r="L23" s="71">
        <v>161.84</v>
      </c>
    </row>
    <row r="24" spans="1:12" x14ac:dyDescent="0.25">
      <c r="A24" s="9"/>
      <c r="B24" s="26"/>
      <c r="C24" s="11"/>
      <c r="D24" s="11"/>
      <c r="E24" s="11"/>
      <c r="F24" s="39"/>
      <c r="G24" s="39"/>
      <c r="H24" s="39"/>
      <c r="I24" s="39"/>
      <c r="J24" s="2"/>
      <c r="K24" s="2"/>
      <c r="L24" s="2"/>
    </row>
    <row r="25" spans="1:12" x14ac:dyDescent="0.25">
      <c r="A25" s="9"/>
      <c r="B25" s="10" t="s">
        <v>74</v>
      </c>
      <c r="C25" s="11"/>
      <c r="D25" s="11"/>
      <c r="E25" s="11"/>
      <c r="F25" s="40">
        <v>42400</v>
      </c>
      <c r="G25" s="40">
        <v>42800</v>
      </c>
      <c r="H25" s="40">
        <v>44000</v>
      </c>
      <c r="I25" s="40">
        <v>44800</v>
      </c>
      <c r="J25" s="40">
        <v>45700</v>
      </c>
      <c r="K25" s="40">
        <v>46900</v>
      </c>
      <c r="L25" s="40">
        <v>48100</v>
      </c>
    </row>
    <row r="26" spans="1:12" x14ac:dyDescent="0.25">
      <c r="A26" s="9"/>
      <c r="B26" s="10" t="s">
        <v>6</v>
      </c>
      <c r="C26" s="11"/>
      <c r="D26" s="11"/>
      <c r="E26" s="11"/>
      <c r="F26" s="40">
        <v>43300</v>
      </c>
      <c r="G26" s="40">
        <v>43700</v>
      </c>
      <c r="H26" s="40">
        <v>44900</v>
      </c>
      <c r="I26" s="40">
        <v>45700</v>
      </c>
      <c r="J26" s="40">
        <v>46700</v>
      </c>
      <c r="K26" s="40">
        <v>47900</v>
      </c>
      <c r="L26" s="40">
        <v>49100</v>
      </c>
    </row>
    <row r="27" spans="1:12" x14ac:dyDescent="0.25">
      <c r="A27" s="9"/>
      <c r="B27" s="10" t="s">
        <v>43</v>
      </c>
      <c r="C27" s="11"/>
      <c r="D27" s="11"/>
      <c r="E27" s="11"/>
      <c r="F27" s="40">
        <v>51100</v>
      </c>
      <c r="G27" s="40">
        <v>52100</v>
      </c>
      <c r="H27" s="40">
        <v>54600</v>
      </c>
      <c r="I27" s="40">
        <v>56400</v>
      </c>
      <c r="J27" s="40">
        <v>58400</v>
      </c>
      <c r="K27" s="40">
        <v>60800</v>
      </c>
      <c r="L27" s="40">
        <v>63100</v>
      </c>
    </row>
    <row r="28" spans="1:12" x14ac:dyDescent="0.25">
      <c r="A28" s="9"/>
      <c r="B28" s="10"/>
      <c r="C28" s="11"/>
      <c r="D28" s="11"/>
      <c r="E28" s="11"/>
      <c r="F28" s="39"/>
      <c r="G28" s="39"/>
      <c r="H28" s="39"/>
      <c r="I28" s="39"/>
      <c r="J28" s="2"/>
      <c r="K28" s="2"/>
      <c r="L28" s="2"/>
    </row>
    <row r="29" spans="1:12" x14ac:dyDescent="0.25">
      <c r="A29" s="9"/>
      <c r="B29" s="10" t="s">
        <v>25</v>
      </c>
      <c r="C29" s="11"/>
      <c r="D29" s="11"/>
      <c r="E29" s="11"/>
      <c r="F29" s="67">
        <v>1.6</v>
      </c>
      <c r="G29" s="67">
        <v>2.2999999999999998</v>
      </c>
      <c r="H29" s="67">
        <v>2.8</v>
      </c>
      <c r="I29" s="67">
        <v>2</v>
      </c>
      <c r="J29" s="68">
        <v>2</v>
      </c>
      <c r="K29" s="68">
        <v>2</v>
      </c>
      <c r="L29" s="68">
        <v>2</v>
      </c>
    </row>
    <row r="30" spans="1:12" x14ac:dyDescent="0.25">
      <c r="A30" s="9"/>
      <c r="B30" s="10" t="s">
        <v>26</v>
      </c>
      <c r="C30" s="11"/>
      <c r="D30" s="11"/>
      <c r="E30" s="11"/>
      <c r="F30" s="67">
        <v>-1.3</v>
      </c>
      <c r="G30" s="67">
        <v>9.9</v>
      </c>
      <c r="H30" s="67">
        <v>6</v>
      </c>
      <c r="I30" s="67">
        <v>2</v>
      </c>
      <c r="J30" s="68">
        <v>2</v>
      </c>
      <c r="K30" s="68">
        <v>2</v>
      </c>
      <c r="L30" s="68">
        <v>2</v>
      </c>
    </row>
    <row r="31" spans="1:12" x14ac:dyDescent="0.25">
      <c r="A31" s="9"/>
      <c r="B31" s="10"/>
      <c r="C31" s="11"/>
      <c r="D31" s="11"/>
      <c r="E31" s="11"/>
      <c r="F31" s="39"/>
      <c r="G31" s="39"/>
      <c r="H31" s="39"/>
      <c r="I31" s="39"/>
      <c r="J31" s="2"/>
      <c r="K31" s="2"/>
      <c r="L31" s="2"/>
    </row>
    <row r="32" spans="1:12" x14ac:dyDescent="0.25">
      <c r="A32" s="9"/>
      <c r="B32" s="9" t="s">
        <v>45</v>
      </c>
      <c r="C32" s="11"/>
      <c r="D32" s="11"/>
      <c r="E32" s="11"/>
      <c r="F32" s="67">
        <v>0.5</v>
      </c>
      <c r="G32" s="67">
        <v>1.9</v>
      </c>
      <c r="H32" s="67">
        <v>2.2000000000000002</v>
      </c>
      <c r="I32" s="67">
        <v>2.7</v>
      </c>
      <c r="J32" s="38">
        <v>3.1</v>
      </c>
      <c r="K32" s="38">
        <v>3.5</v>
      </c>
      <c r="L32" s="38">
        <v>3.9</v>
      </c>
    </row>
    <row r="33" spans="1:13" x14ac:dyDescent="0.25">
      <c r="A33" s="9"/>
      <c r="B33" s="9" t="s">
        <v>46</v>
      </c>
      <c r="C33" s="11"/>
      <c r="D33" s="11"/>
      <c r="E33" s="11"/>
      <c r="F33" s="67">
        <v>0.6</v>
      </c>
      <c r="G33" s="67">
        <v>2</v>
      </c>
      <c r="H33" s="67">
        <v>2.2999999999999998</v>
      </c>
      <c r="I33" s="67">
        <v>2.7</v>
      </c>
      <c r="J33" s="38">
        <v>3.2</v>
      </c>
      <c r="K33" s="38">
        <v>3.6</v>
      </c>
      <c r="L33" s="38">
        <v>4</v>
      </c>
    </row>
    <row r="34" spans="1:13" x14ac:dyDescent="0.25">
      <c r="A34" s="9"/>
      <c r="B34" s="9" t="s">
        <v>47</v>
      </c>
      <c r="C34" s="3"/>
      <c r="D34" s="3"/>
      <c r="E34" s="3"/>
      <c r="F34" s="67">
        <v>2.2999999999999998</v>
      </c>
      <c r="G34" s="67">
        <v>2.5</v>
      </c>
      <c r="H34" s="67">
        <v>2.2999999999999998</v>
      </c>
      <c r="I34" s="67">
        <v>3</v>
      </c>
      <c r="J34" s="38">
        <v>3.6</v>
      </c>
      <c r="K34" s="38">
        <v>4.0999999999999996</v>
      </c>
      <c r="L34" s="38">
        <v>4.4000000000000004</v>
      </c>
    </row>
    <row r="35" spans="1:13" x14ac:dyDescent="0.25">
      <c r="A35" s="9"/>
      <c r="B35" s="9" t="s">
        <v>48</v>
      </c>
      <c r="C35" s="3"/>
      <c r="D35" s="3"/>
      <c r="E35" s="3"/>
      <c r="F35" s="67">
        <v>2.9</v>
      </c>
      <c r="G35" s="67">
        <v>2.8</v>
      </c>
      <c r="H35" s="67">
        <v>2.9</v>
      </c>
      <c r="I35" s="67">
        <v>3.5</v>
      </c>
      <c r="J35" s="38">
        <v>4</v>
      </c>
      <c r="K35" s="38">
        <v>4.4000000000000004</v>
      </c>
      <c r="L35" s="38">
        <v>4.5999999999999996</v>
      </c>
    </row>
    <row r="36" spans="1:13" x14ac:dyDescent="0.25">
      <c r="A36" s="9"/>
      <c r="B36" s="9"/>
      <c r="C36" s="3"/>
      <c r="D36" s="3"/>
      <c r="E36" s="3"/>
      <c r="F36" s="67"/>
      <c r="G36" s="67"/>
      <c r="H36" s="67"/>
      <c r="I36" s="67"/>
      <c r="J36" s="2"/>
      <c r="K36" s="2"/>
      <c r="L36" s="2"/>
    </row>
    <row r="37" spans="1:13" x14ac:dyDescent="0.25">
      <c r="A37" s="9"/>
      <c r="B37" s="9" t="s">
        <v>159</v>
      </c>
      <c r="C37" s="3"/>
      <c r="D37" s="3"/>
      <c r="E37" s="3"/>
      <c r="F37" s="67">
        <v>5.7</v>
      </c>
      <c r="G37" s="67">
        <v>4.3</v>
      </c>
      <c r="H37" s="67">
        <v>1.9</v>
      </c>
      <c r="I37" s="67">
        <v>3.4</v>
      </c>
      <c r="J37" s="38">
        <v>2.8</v>
      </c>
      <c r="K37" s="38">
        <v>2.6</v>
      </c>
      <c r="L37" s="38">
        <v>2.2999999999999998</v>
      </c>
    </row>
    <row r="38" spans="1:13" x14ac:dyDescent="0.25">
      <c r="A38" s="9"/>
      <c r="B38" s="9" t="s">
        <v>160</v>
      </c>
      <c r="C38" s="3"/>
      <c r="D38" s="3"/>
      <c r="E38" s="3"/>
      <c r="F38" s="67">
        <v>7</v>
      </c>
      <c r="G38" s="67">
        <v>5.3</v>
      </c>
      <c r="H38" s="67">
        <v>3.7</v>
      </c>
      <c r="I38" s="67">
        <v>5</v>
      </c>
      <c r="J38" s="38">
        <v>4.7</v>
      </c>
      <c r="K38" s="38">
        <v>4.5</v>
      </c>
      <c r="L38" s="38">
        <v>4.0999999999999996</v>
      </c>
      <c r="M38" s="70"/>
    </row>
    <row r="39" spans="1:13" x14ac:dyDescent="0.25">
      <c r="A39" s="9"/>
      <c r="B39" s="9" t="s">
        <v>161</v>
      </c>
      <c r="C39" s="3"/>
      <c r="D39" s="3"/>
      <c r="E39" s="3"/>
      <c r="F39" s="42">
        <v>3306</v>
      </c>
      <c r="G39" s="42">
        <v>3483</v>
      </c>
      <c r="H39" s="42">
        <v>3610</v>
      </c>
      <c r="I39" s="42">
        <v>3789</v>
      </c>
      <c r="J39" s="40">
        <v>3967</v>
      </c>
      <c r="K39" s="40">
        <v>4144</v>
      </c>
      <c r="L39" s="40">
        <v>4313</v>
      </c>
    </row>
    <row r="40" spans="1:13" x14ac:dyDescent="0.25">
      <c r="A40" s="9"/>
      <c r="B40" s="12"/>
      <c r="C40" s="3"/>
      <c r="D40" s="3"/>
      <c r="E40" s="3"/>
      <c r="F40" s="2"/>
      <c r="G40" s="2"/>
      <c r="H40" s="24"/>
      <c r="I40" s="24"/>
    </row>
    <row r="41" spans="1:13" x14ac:dyDescent="0.25">
      <c r="A41" s="9"/>
      <c r="B41" s="13" t="s">
        <v>87</v>
      </c>
      <c r="C41" s="3"/>
      <c r="D41" s="3"/>
      <c r="E41" s="3"/>
    </row>
    <row r="42" spans="1:13" x14ac:dyDescent="0.25">
      <c r="A42" s="9"/>
      <c r="C42" s="3"/>
      <c r="D42" s="3"/>
      <c r="E42" s="3"/>
      <c r="F42" s="2"/>
      <c r="G42" s="2"/>
      <c r="H42" s="24"/>
      <c r="I42" s="24"/>
    </row>
    <row r="43" spans="1:13" s="16" customFormat="1" ht="18.75" x14ac:dyDescent="0.3">
      <c r="A43" s="14" t="s">
        <v>7</v>
      </c>
      <c r="B43" s="15"/>
      <c r="F43" s="14">
        <v>2010</v>
      </c>
      <c r="G43" s="14">
        <v>2011</v>
      </c>
      <c r="H43" s="14">
        <v>2012</v>
      </c>
      <c r="I43" s="14">
        <v>2013</v>
      </c>
      <c r="J43" s="14">
        <v>2014</v>
      </c>
      <c r="K43" s="14">
        <v>2015</v>
      </c>
      <c r="L43" s="14">
        <v>2016</v>
      </c>
    </row>
    <row r="44" spans="1:13" x14ac:dyDescent="0.25">
      <c r="A44" s="9"/>
      <c r="B44" s="9"/>
      <c r="C44" s="3"/>
      <c r="D44" s="3"/>
      <c r="E44" s="3"/>
    </row>
    <row r="45" spans="1:13" s="6" customFormat="1" ht="42.75" customHeight="1" x14ac:dyDescent="0.25">
      <c r="A45" s="19" t="s">
        <v>113</v>
      </c>
      <c r="B45" s="25"/>
      <c r="C45" s="25"/>
      <c r="D45" s="25"/>
      <c r="E45" s="25"/>
      <c r="F45" s="30"/>
      <c r="G45" s="31"/>
      <c r="H45" s="29"/>
      <c r="I45" s="29"/>
    </row>
    <row r="46" spans="1:13" ht="19.5" customHeight="1" thickBot="1" x14ac:dyDescent="0.3">
      <c r="A46" s="5"/>
      <c r="B46" s="17" t="s">
        <v>144</v>
      </c>
      <c r="C46" s="18"/>
      <c r="D46" s="18"/>
      <c r="E46" s="18"/>
      <c r="F46" s="32"/>
      <c r="G46" s="32"/>
      <c r="H46" s="32"/>
      <c r="I46" s="32"/>
      <c r="J46" s="32"/>
      <c r="K46" s="32"/>
      <c r="L46" s="32"/>
    </row>
    <row r="47" spans="1:13" ht="16.5" thickTop="1" x14ac:dyDescent="0.25">
      <c r="A47" s="5"/>
      <c r="B47" s="3"/>
      <c r="C47" s="5" t="s">
        <v>27</v>
      </c>
      <c r="D47" s="5"/>
      <c r="E47" s="5"/>
      <c r="F47" s="44">
        <v>18233926</v>
      </c>
      <c r="G47" s="44">
        <v>18484500</v>
      </c>
      <c r="H47" s="44">
        <v>18024200</v>
      </c>
      <c r="I47" s="44">
        <v>17345800</v>
      </c>
      <c r="J47" s="44">
        <v>16951500</v>
      </c>
      <c r="K47" s="44">
        <v>16857200</v>
      </c>
      <c r="L47" s="44">
        <v>16717900</v>
      </c>
    </row>
    <row r="48" spans="1:13" ht="14.1" customHeight="1" x14ac:dyDescent="0.25">
      <c r="A48" s="5"/>
      <c r="B48" s="3"/>
      <c r="C48" s="3"/>
      <c r="D48" s="3"/>
      <c r="E48" s="3"/>
      <c r="F48" s="40"/>
      <c r="G48" s="72"/>
      <c r="H48" s="72"/>
      <c r="I48" s="72"/>
      <c r="J48" s="72"/>
      <c r="K48" s="72"/>
      <c r="L48" s="72"/>
    </row>
    <row r="49" spans="1:12" ht="14.1" customHeight="1" x14ac:dyDescent="0.25">
      <c r="A49" s="5"/>
      <c r="B49" s="3"/>
      <c r="C49" s="3"/>
      <c r="D49" s="3" t="s">
        <v>49</v>
      </c>
      <c r="E49" s="3"/>
      <c r="F49" s="40">
        <v>14377243</v>
      </c>
      <c r="G49" s="73">
        <v>13495000</v>
      </c>
      <c r="H49" s="73">
        <v>12422000</v>
      </c>
      <c r="I49" s="73">
        <v>11228000</v>
      </c>
      <c r="J49" s="73">
        <v>10183000</v>
      </c>
      <c r="K49" s="73">
        <v>9276000</v>
      </c>
      <c r="L49" s="73">
        <v>8376000</v>
      </c>
    </row>
    <row r="50" spans="1:12" x14ac:dyDescent="0.25">
      <c r="A50" s="5"/>
      <c r="B50" s="3"/>
      <c r="C50" s="3"/>
      <c r="D50" s="3" t="s">
        <v>50</v>
      </c>
      <c r="E50" s="3"/>
      <c r="F50" s="40">
        <v>3841599</v>
      </c>
      <c r="G50" s="73">
        <v>4975000</v>
      </c>
      <c r="H50" s="73">
        <v>5588000</v>
      </c>
      <c r="I50" s="73">
        <v>6104000</v>
      </c>
      <c r="J50" s="73">
        <v>6755000</v>
      </c>
      <c r="K50" s="73">
        <v>7568000</v>
      </c>
      <c r="L50" s="73">
        <v>8329000</v>
      </c>
    </row>
    <row r="51" spans="1:12" x14ac:dyDescent="0.25">
      <c r="A51" s="5"/>
      <c r="B51" s="3"/>
      <c r="C51" s="3"/>
      <c r="D51" s="3"/>
      <c r="E51" s="3"/>
      <c r="F51" s="40"/>
      <c r="G51" s="72"/>
      <c r="H51" s="72"/>
      <c r="I51" s="72"/>
      <c r="J51" s="72"/>
      <c r="K51" s="72"/>
      <c r="L51" s="72"/>
    </row>
    <row r="52" spans="1:12" x14ac:dyDescent="0.25">
      <c r="A52" s="5"/>
      <c r="B52" s="3"/>
      <c r="C52" s="3"/>
      <c r="D52" s="3" t="s">
        <v>77</v>
      </c>
      <c r="E52" s="3"/>
      <c r="F52" s="40">
        <v>542100</v>
      </c>
      <c r="G52" s="73">
        <v>511700</v>
      </c>
      <c r="H52" s="73">
        <v>467400</v>
      </c>
      <c r="I52" s="73">
        <v>425100</v>
      </c>
      <c r="J52" s="73">
        <v>385900</v>
      </c>
      <c r="K52" s="73">
        <v>349700</v>
      </c>
      <c r="L52" s="73">
        <v>314600</v>
      </c>
    </row>
    <row r="53" spans="1:12" x14ac:dyDescent="0.25">
      <c r="A53" s="5"/>
      <c r="B53" s="3"/>
      <c r="C53" s="3"/>
      <c r="D53" s="3"/>
      <c r="E53" s="3" t="s">
        <v>78</v>
      </c>
      <c r="F53" s="40">
        <v>440500</v>
      </c>
      <c r="G53" s="73">
        <v>416900</v>
      </c>
      <c r="H53" s="73">
        <v>381900</v>
      </c>
      <c r="I53" s="73">
        <v>348800</v>
      </c>
      <c r="J53" s="73">
        <v>317800</v>
      </c>
      <c r="K53" s="73">
        <v>289000</v>
      </c>
      <c r="L53" s="73">
        <v>260900</v>
      </c>
    </row>
    <row r="54" spans="1:12" x14ac:dyDescent="0.25">
      <c r="A54" s="4"/>
      <c r="B54" s="3"/>
      <c r="C54" s="3"/>
      <c r="D54" s="3"/>
      <c r="E54" s="3" t="s">
        <v>79</v>
      </c>
      <c r="F54" s="40">
        <v>101600</v>
      </c>
      <c r="G54" s="73">
        <v>94800</v>
      </c>
      <c r="H54" s="73">
        <v>85500</v>
      </c>
      <c r="I54" s="73">
        <v>76300</v>
      </c>
      <c r="J54" s="73">
        <v>68100</v>
      </c>
      <c r="K54" s="73">
        <v>60700</v>
      </c>
      <c r="L54" s="73">
        <v>53700</v>
      </c>
    </row>
    <row r="55" spans="1:12" x14ac:dyDescent="0.25">
      <c r="A55" s="4"/>
      <c r="B55" s="3"/>
      <c r="C55" s="3"/>
      <c r="D55" s="3"/>
      <c r="E55" s="3"/>
      <c r="F55" s="40"/>
      <c r="G55" s="72"/>
      <c r="H55" s="72"/>
      <c r="I55" s="72"/>
      <c r="J55" s="72"/>
      <c r="K55" s="72"/>
      <c r="L55" s="72"/>
    </row>
    <row r="56" spans="1:12" x14ac:dyDescent="0.25">
      <c r="A56" s="4"/>
      <c r="B56" s="3"/>
      <c r="C56" s="3"/>
      <c r="D56" s="3" t="s">
        <v>80</v>
      </c>
      <c r="E56" s="3"/>
      <c r="F56" s="40">
        <v>229000</v>
      </c>
      <c r="G56" s="73">
        <v>305500</v>
      </c>
      <c r="H56" s="73">
        <v>339900</v>
      </c>
      <c r="I56" s="73">
        <v>366000</v>
      </c>
      <c r="J56" s="73">
        <v>400000</v>
      </c>
      <c r="K56" s="73">
        <v>443400</v>
      </c>
      <c r="L56" s="73">
        <v>482000</v>
      </c>
    </row>
    <row r="57" spans="1:12" x14ac:dyDescent="0.25">
      <c r="A57" s="5"/>
      <c r="B57" s="3"/>
      <c r="C57" s="3"/>
      <c r="D57" s="3"/>
      <c r="E57" s="3" t="s">
        <v>81</v>
      </c>
      <c r="F57" s="40">
        <v>180200</v>
      </c>
      <c r="G57" s="73">
        <v>239800</v>
      </c>
      <c r="H57" s="73">
        <v>266600</v>
      </c>
      <c r="I57" s="73">
        <v>287700</v>
      </c>
      <c r="J57" s="73">
        <v>314900</v>
      </c>
      <c r="K57" s="73">
        <v>349100</v>
      </c>
      <c r="L57" s="73">
        <v>379800</v>
      </c>
    </row>
    <row r="58" spans="1:12" x14ac:dyDescent="0.25">
      <c r="A58" s="5"/>
      <c r="B58" s="3"/>
      <c r="C58" s="3"/>
      <c r="D58" s="3"/>
      <c r="E58" s="3" t="s">
        <v>82</v>
      </c>
      <c r="F58" s="40">
        <v>48800</v>
      </c>
      <c r="G58" s="73">
        <v>65700</v>
      </c>
      <c r="H58" s="73">
        <v>73300</v>
      </c>
      <c r="I58" s="73">
        <v>78300</v>
      </c>
      <c r="J58" s="73">
        <v>85100</v>
      </c>
      <c r="K58" s="73">
        <v>94300</v>
      </c>
      <c r="L58" s="73">
        <v>102200</v>
      </c>
    </row>
    <row r="59" spans="1:12" x14ac:dyDescent="0.25">
      <c r="A59" s="4"/>
      <c r="B59" s="3"/>
      <c r="C59" s="3"/>
      <c r="D59" s="3"/>
      <c r="E59" s="3"/>
      <c r="F59" s="40"/>
      <c r="G59" s="72"/>
      <c r="H59" s="72"/>
      <c r="I59" s="72"/>
      <c r="J59" s="72"/>
      <c r="K59" s="72"/>
      <c r="L59" s="72"/>
    </row>
    <row r="60" spans="1:12" x14ac:dyDescent="0.25">
      <c r="A60" s="4"/>
      <c r="B60" s="3"/>
      <c r="C60" s="3"/>
      <c r="D60" s="3" t="s">
        <v>67</v>
      </c>
      <c r="E60" s="3"/>
      <c r="F60" s="40">
        <v>26600</v>
      </c>
      <c r="G60" s="73">
        <v>26500</v>
      </c>
      <c r="H60" s="73">
        <v>26700</v>
      </c>
      <c r="I60" s="73">
        <v>26500</v>
      </c>
      <c r="J60" s="73">
        <v>26500</v>
      </c>
      <c r="K60" s="73">
        <v>26600</v>
      </c>
      <c r="L60" s="73">
        <v>26700</v>
      </c>
    </row>
    <row r="61" spans="1:12" x14ac:dyDescent="0.25">
      <c r="A61" s="5"/>
      <c r="B61" s="3"/>
      <c r="C61" s="3"/>
      <c r="D61" s="3"/>
      <c r="E61" s="3" t="s">
        <v>68</v>
      </c>
      <c r="F61" s="40">
        <v>28400</v>
      </c>
      <c r="G61" s="73">
        <v>28100</v>
      </c>
      <c r="H61" s="73">
        <v>28200</v>
      </c>
      <c r="I61" s="73">
        <v>27900</v>
      </c>
      <c r="J61" s="73">
        <v>27800</v>
      </c>
      <c r="K61" s="73">
        <v>27800</v>
      </c>
      <c r="L61" s="73">
        <v>27900</v>
      </c>
    </row>
    <row r="62" spans="1:12" x14ac:dyDescent="0.25">
      <c r="A62" s="4"/>
      <c r="B62" s="3"/>
      <c r="C62" s="3"/>
      <c r="D62" s="3"/>
      <c r="E62" s="3" t="s">
        <v>69</v>
      </c>
      <c r="F62" s="40">
        <v>19000</v>
      </c>
      <c r="G62" s="73">
        <v>19300</v>
      </c>
      <c r="H62" s="73">
        <v>19900</v>
      </c>
      <c r="I62" s="73">
        <v>20100</v>
      </c>
      <c r="J62" s="73">
        <v>20400</v>
      </c>
      <c r="K62" s="73">
        <v>20800</v>
      </c>
      <c r="L62" s="73">
        <v>21300</v>
      </c>
    </row>
    <row r="63" spans="1:12" ht="16.5" customHeight="1" x14ac:dyDescent="0.25">
      <c r="A63" s="4"/>
      <c r="B63" s="3"/>
      <c r="C63" s="3"/>
      <c r="D63" s="3"/>
      <c r="E63" s="3"/>
      <c r="F63" s="40"/>
      <c r="G63" s="72"/>
      <c r="H63" s="72"/>
      <c r="I63" s="72"/>
      <c r="J63" s="72"/>
      <c r="K63" s="72"/>
      <c r="L63" s="72"/>
    </row>
    <row r="64" spans="1:12" x14ac:dyDescent="0.25">
      <c r="A64" s="4"/>
      <c r="B64" s="3"/>
      <c r="C64" s="3"/>
      <c r="D64" s="3" t="s">
        <v>70</v>
      </c>
      <c r="E64" s="3"/>
      <c r="F64" s="40">
        <v>16600</v>
      </c>
      <c r="G64" s="73">
        <v>16200</v>
      </c>
      <c r="H64" s="73">
        <v>16400</v>
      </c>
      <c r="I64" s="73">
        <v>16600</v>
      </c>
      <c r="J64" s="73">
        <v>16800</v>
      </c>
      <c r="K64" s="73">
        <v>17000</v>
      </c>
      <c r="L64" s="73">
        <v>17200</v>
      </c>
    </row>
    <row r="65" spans="1:13" x14ac:dyDescent="0.25">
      <c r="A65" s="5"/>
      <c r="B65" s="3"/>
      <c r="C65" s="3"/>
      <c r="D65" s="3"/>
      <c r="E65" s="3" t="s">
        <v>71</v>
      </c>
      <c r="F65" s="40">
        <v>16500</v>
      </c>
      <c r="G65" s="73">
        <v>16100</v>
      </c>
      <c r="H65" s="73">
        <v>16200</v>
      </c>
      <c r="I65" s="73">
        <v>16400</v>
      </c>
      <c r="J65" s="73">
        <v>16500</v>
      </c>
      <c r="K65" s="73">
        <v>16600</v>
      </c>
      <c r="L65" s="73">
        <v>16800</v>
      </c>
    </row>
    <row r="66" spans="1:13" x14ac:dyDescent="0.25">
      <c r="A66" s="5"/>
      <c r="B66" s="3"/>
      <c r="C66" s="3"/>
      <c r="D66" s="3"/>
      <c r="E66" s="3" t="s">
        <v>72</v>
      </c>
      <c r="F66" s="40">
        <v>17000</v>
      </c>
      <c r="G66" s="73">
        <v>16600</v>
      </c>
      <c r="H66" s="73">
        <v>16900</v>
      </c>
      <c r="I66" s="73">
        <v>17500</v>
      </c>
      <c r="J66" s="73">
        <v>18000</v>
      </c>
      <c r="K66" s="73">
        <v>18500</v>
      </c>
      <c r="L66" s="73">
        <v>18900</v>
      </c>
    </row>
    <row r="67" spans="1:13" x14ac:dyDescent="0.25">
      <c r="A67" s="5"/>
      <c r="B67" s="3"/>
      <c r="C67" s="3"/>
      <c r="D67" s="3"/>
      <c r="E67" s="3"/>
      <c r="F67" s="2"/>
      <c r="G67" s="72"/>
      <c r="H67" s="72"/>
      <c r="I67" s="72"/>
      <c r="J67" s="72"/>
      <c r="K67" s="72"/>
      <c r="L67" s="72"/>
    </row>
    <row r="68" spans="1:13" x14ac:dyDescent="0.25">
      <c r="A68" s="5"/>
      <c r="B68" s="3"/>
      <c r="C68" s="3"/>
      <c r="D68" s="3" t="s">
        <v>61</v>
      </c>
      <c r="E68" s="3"/>
      <c r="F68" s="47">
        <v>0.99653026137600009</v>
      </c>
      <c r="G68" s="74">
        <v>0.99539504999999995</v>
      </c>
      <c r="H68" s="74">
        <v>0.99599499999999985</v>
      </c>
      <c r="I68" s="74">
        <v>0.99599499999999985</v>
      </c>
      <c r="J68" s="74">
        <v>0.99599499999999985</v>
      </c>
      <c r="K68" s="74">
        <v>0.99599499999999985</v>
      </c>
      <c r="L68" s="74">
        <v>0.99599499999999985</v>
      </c>
    </row>
    <row r="69" spans="1:13" x14ac:dyDescent="0.25">
      <c r="A69" s="5"/>
      <c r="B69" s="3"/>
      <c r="C69" s="3"/>
      <c r="D69" s="3" t="s">
        <v>62</v>
      </c>
      <c r="E69" s="2"/>
      <c r="F69" s="47">
        <v>1.00730402652</v>
      </c>
      <c r="G69" s="74">
        <v>1.0039549999999999</v>
      </c>
      <c r="H69" s="74">
        <v>1.0043712</v>
      </c>
      <c r="I69" s="74">
        <v>1.00397264</v>
      </c>
      <c r="J69" s="74">
        <v>1.0036737200000001</v>
      </c>
      <c r="K69" s="74">
        <v>1.0033748</v>
      </c>
      <c r="L69" s="74">
        <v>1.0030758800000001</v>
      </c>
    </row>
    <row r="70" spans="1:13" x14ac:dyDescent="0.25">
      <c r="A70" s="5"/>
      <c r="B70" s="3"/>
      <c r="C70" s="3"/>
      <c r="D70" s="3"/>
      <c r="E70" s="3"/>
      <c r="F70" s="2"/>
      <c r="G70" s="75"/>
      <c r="H70" s="75"/>
      <c r="I70" s="75"/>
      <c r="J70" s="75"/>
      <c r="K70" s="75"/>
      <c r="L70" s="75"/>
    </row>
    <row r="71" spans="1:13" x14ac:dyDescent="0.25">
      <c r="A71" s="4"/>
      <c r="B71" s="3"/>
      <c r="C71" s="3"/>
      <c r="D71" s="3" t="s">
        <v>126</v>
      </c>
      <c r="E71" s="3"/>
      <c r="F71" s="40">
        <v>357</v>
      </c>
      <c r="G71" s="73">
        <v>200</v>
      </c>
      <c r="H71" s="73">
        <v>100</v>
      </c>
      <c r="I71" s="73">
        <v>100</v>
      </c>
      <c r="J71" s="73">
        <v>100</v>
      </c>
      <c r="K71" s="73">
        <v>0</v>
      </c>
      <c r="L71" s="73">
        <v>0</v>
      </c>
    </row>
    <row r="72" spans="1:13" x14ac:dyDescent="0.25">
      <c r="A72" s="4"/>
      <c r="B72" s="3"/>
      <c r="C72" s="3"/>
      <c r="D72" s="3"/>
      <c r="E72" s="3"/>
      <c r="F72" s="40"/>
      <c r="G72" s="72"/>
      <c r="H72" s="72"/>
      <c r="I72" s="72"/>
      <c r="J72" s="72"/>
      <c r="K72" s="72"/>
      <c r="L72" s="72"/>
    </row>
    <row r="73" spans="1:13" x14ac:dyDescent="0.25">
      <c r="A73" s="5"/>
      <c r="B73" s="3"/>
      <c r="C73" s="3"/>
      <c r="D73" s="3" t="s">
        <v>22</v>
      </c>
      <c r="E73" s="3"/>
      <c r="F73" s="40">
        <v>14727</v>
      </c>
      <c r="G73" s="73">
        <v>14300</v>
      </c>
      <c r="H73" s="73">
        <v>14100</v>
      </c>
      <c r="I73" s="73">
        <v>13700</v>
      </c>
      <c r="J73" s="73">
        <v>13400</v>
      </c>
      <c r="K73" s="73">
        <v>13200</v>
      </c>
      <c r="L73" s="73">
        <v>12900</v>
      </c>
    </row>
    <row r="74" spans="1:13" x14ac:dyDescent="0.25">
      <c r="A74" s="5"/>
      <c r="B74" s="3"/>
      <c r="C74" s="3"/>
      <c r="D74" s="3" t="s">
        <v>9</v>
      </c>
      <c r="E74" s="3"/>
      <c r="F74" s="40">
        <v>1176</v>
      </c>
      <c r="G74" s="73">
        <v>1136</v>
      </c>
      <c r="H74" s="73">
        <v>1096</v>
      </c>
      <c r="I74" s="73">
        <v>1056</v>
      </c>
      <c r="J74" s="73">
        <v>1016</v>
      </c>
      <c r="K74" s="73">
        <v>976</v>
      </c>
      <c r="L74" s="73">
        <v>936</v>
      </c>
    </row>
    <row r="75" spans="1:13" x14ac:dyDescent="0.25">
      <c r="A75" s="4"/>
      <c r="B75" s="3"/>
      <c r="C75" s="3"/>
      <c r="D75" s="3" t="s">
        <v>75</v>
      </c>
      <c r="E75" s="3"/>
      <c r="F75" s="41">
        <v>0.29499999999999998</v>
      </c>
      <c r="G75" s="75">
        <v>0.29349999999999998</v>
      </c>
      <c r="H75" s="75">
        <v>0.29199999999999998</v>
      </c>
      <c r="I75" s="75">
        <v>0.29049999999999998</v>
      </c>
      <c r="J75" s="75">
        <v>0.28899999999999998</v>
      </c>
      <c r="K75" s="75">
        <v>0.28749999999999998</v>
      </c>
      <c r="L75" s="75">
        <v>0.28599999999999998</v>
      </c>
    </row>
    <row r="76" spans="1:13" s="6" customFormat="1" x14ac:dyDescent="0.25">
      <c r="A76" s="4"/>
      <c r="B76" s="21"/>
      <c r="C76" s="3"/>
      <c r="D76" s="3"/>
      <c r="E76" s="3"/>
      <c r="F76" s="30"/>
      <c r="G76" s="28"/>
      <c r="H76" s="61"/>
      <c r="I76" s="61"/>
      <c r="J76" s="35"/>
      <c r="K76" s="35"/>
      <c r="L76" s="35"/>
    </row>
    <row r="77" spans="1:13" ht="16.5" thickBot="1" x14ac:dyDescent="0.3">
      <c r="A77" s="5"/>
      <c r="B77" s="17" t="s">
        <v>145</v>
      </c>
      <c r="C77" s="18"/>
      <c r="D77" s="18"/>
      <c r="E77" s="18"/>
      <c r="F77" s="32"/>
      <c r="G77" s="32"/>
      <c r="H77" s="32"/>
      <c r="I77" s="32"/>
      <c r="J77" s="32"/>
      <c r="K77" s="32"/>
      <c r="L77" s="32"/>
    </row>
    <row r="78" spans="1:13" ht="16.5" thickTop="1" x14ac:dyDescent="0.25">
      <c r="A78" s="5"/>
      <c r="C78" s="5" t="s">
        <v>27</v>
      </c>
      <c r="D78" s="5"/>
      <c r="E78" s="5"/>
      <c r="F78" s="50">
        <v>15091258</v>
      </c>
      <c r="G78" s="50">
        <v>14446000</v>
      </c>
      <c r="H78" s="50">
        <v>14266600</v>
      </c>
      <c r="I78" s="50">
        <v>13888800</v>
      </c>
      <c r="J78" s="50">
        <v>13529400</v>
      </c>
      <c r="K78" s="50">
        <v>13223700</v>
      </c>
      <c r="L78" s="50">
        <v>12878800</v>
      </c>
      <c r="M78" s="60"/>
    </row>
    <row r="79" spans="1:13" ht="12" customHeight="1" x14ac:dyDescent="0.25">
      <c r="A79" s="5"/>
      <c r="C79" s="3"/>
      <c r="D79" s="3"/>
      <c r="E79" s="3"/>
      <c r="F79" s="51"/>
      <c r="G79" s="51"/>
      <c r="H79" s="51"/>
      <c r="I79" s="51"/>
      <c r="J79" s="51"/>
      <c r="K79" s="51"/>
      <c r="L79" s="51"/>
    </row>
    <row r="80" spans="1:13" ht="16.5" customHeight="1" x14ac:dyDescent="0.25">
      <c r="A80" s="5"/>
      <c r="B80" s="3"/>
      <c r="C80" s="3"/>
      <c r="D80" s="3" t="s">
        <v>118</v>
      </c>
      <c r="E80" s="3"/>
      <c r="F80" s="52">
        <v>14003522</v>
      </c>
      <c r="G80" s="80">
        <v>13431400</v>
      </c>
      <c r="H80" s="80">
        <v>13287800</v>
      </c>
      <c r="I80" s="80">
        <v>12952800</v>
      </c>
      <c r="J80" s="80">
        <v>12628100</v>
      </c>
      <c r="K80" s="80">
        <v>12352400</v>
      </c>
      <c r="L80" s="80">
        <v>12035600</v>
      </c>
    </row>
    <row r="81" spans="1:12" x14ac:dyDescent="0.25">
      <c r="A81" s="5"/>
      <c r="C81" s="3"/>
      <c r="D81" s="3" t="s">
        <v>30</v>
      </c>
      <c r="E81" s="3"/>
      <c r="F81" s="52">
        <v>409648</v>
      </c>
      <c r="G81" s="80">
        <v>349700</v>
      </c>
      <c r="H81" s="80">
        <v>303800</v>
      </c>
      <c r="I81" s="80">
        <v>263000</v>
      </c>
      <c r="J81" s="80">
        <v>227500</v>
      </c>
      <c r="K81" s="80">
        <v>192100</v>
      </c>
      <c r="L81" s="80">
        <v>158600</v>
      </c>
    </row>
    <row r="82" spans="1:12" x14ac:dyDescent="0.25">
      <c r="A82" s="5"/>
      <c r="C82" s="3"/>
      <c r="D82" s="3"/>
      <c r="E82" s="3"/>
      <c r="F82" s="51"/>
      <c r="G82" s="51"/>
      <c r="H82" s="51"/>
      <c r="I82" s="51"/>
      <c r="J82" s="51"/>
      <c r="K82" s="51"/>
      <c r="L82" s="51"/>
    </row>
    <row r="83" spans="1:12" ht="16.5" customHeight="1" x14ac:dyDescent="0.25">
      <c r="A83" s="5"/>
      <c r="B83" s="3"/>
      <c r="C83" s="3"/>
      <c r="D83" s="3" t="s">
        <v>29</v>
      </c>
      <c r="E83" s="3"/>
      <c r="F83" s="52">
        <v>334300</v>
      </c>
      <c r="G83" s="80">
        <v>323900</v>
      </c>
      <c r="H83" s="80">
        <v>313100</v>
      </c>
      <c r="I83" s="80">
        <v>302600</v>
      </c>
      <c r="J83" s="80">
        <v>292200</v>
      </c>
      <c r="K83" s="80">
        <v>281900</v>
      </c>
      <c r="L83" s="80">
        <v>271400</v>
      </c>
    </row>
    <row r="84" spans="1:12" x14ac:dyDescent="0.25">
      <c r="A84" s="5"/>
      <c r="C84" s="3"/>
      <c r="D84" s="3" t="s">
        <v>28</v>
      </c>
      <c r="E84" s="3"/>
      <c r="F84" s="52">
        <v>16500</v>
      </c>
      <c r="G84" s="80">
        <v>14000</v>
      </c>
      <c r="H84" s="80">
        <v>11800</v>
      </c>
      <c r="I84" s="80">
        <v>10000</v>
      </c>
      <c r="J84" s="80">
        <v>8500</v>
      </c>
      <c r="K84" s="80">
        <v>7000</v>
      </c>
      <c r="L84" s="80">
        <v>5700</v>
      </c>
    </row>
    <row r="85" spans="1:12" x14ac:dyDescent="0.25">
      <c r="A85" s="5"/>
      <c r="C85" s="3"/>
      <c r="D85" s="3"/>
      <c r="E85" s="3"/>
      <c r="F85" s="51"/>
      <c r="G85" s="51"/>
      <c r="H85" s="51"/>
      <c r="I85" s="51"/>
      <c r="J85" s="51"/>
      <c r="K85" s="51"/>
      <c r="L85" s="51"/>
    </row>
    <row r="86" spans="1:12" ht="16.5" customHeight="1" x14ac:dyDescent="0.25">
      <c r="A86" s="5"/>
      <c r="B86" s="3"/>
      <c r="C86" s="3"/>
      <c r="D86" s="3" t="s">
        <v>33</v>
      </c>
      <c r="E86" s="3"/>
      <c r="F86" s="52">
        <v>41900</v>
      </c>
      <c r="G86" s="80">
        <v>41500</v>
      </c>
      <c r="H86" s="80">
        <v>42400</v>
      </c>
      <c r="I86" s="80">
        <v>42800</v>
      </c>
      <c r="J86" s="80">
        <v>43200</v>
      </c>
      <c r="K86" s="80">
        <v>43800</v>
      </c>
      <c r="L86" s="80">
        <v>44300</v>
      </c>
    </row>
    <row r="87" spans="1:12" x14ac:dyDescent="0.25">
      <c r="A87" s="5"/>
      <c r="C87" s="3"/>
      <c r="D87" s="3" t="s">
        <v>34</v>
      </c>
      <c r="E87" s="3"/>
      <c r="F87" s="52">
        <v>24800</v>
      </c>
      <c r="G87" s="80">
        <v>25100</v>
      </c>
      <c r="H87" s="80">
        <v>25800</v>
      </c>
      <c r="I87" s="80">
        <v>26200</v>
      </c>
      <c r="J87" s="80">
        <v>26700</v>
      </c>
      <c r="K87" s="80">
        <v>27300</v>
      </c>
      <c r="L87" s="80">
        <v>27900</v>
      </c>
    </row>
    <row r="88" spans="1:12" x14ac:dyDescent="0.25">
      <c r="A88" s="5"/>
      <c r="C88" s="3"/>
      <c r="D88" s="3"/>
      <c r="E88" s="3"/>
      <c r="F88" s="51"/>
      <c r="G88" s="51"/>
      <c r="H88" s="51"/>
      <c r="I88" s="51"/>
      <c r="J88" s="51"/>
      <c r="K88" s="51"/>
      <c r="L88" s="51"/>
    </row>
    <row r="89" spans="1:12" ht="15" customHeight="1" x14ac:dyDescent="0.25">
      <c r="A89" s="5"/>
      <c r="B89" s="3"/>
      <c r="C89" s="3"/>
      <c r="D89" s="3" t="s">
        <v>107</v>
      </c>
      <c r="E89" s="3"/>
      <c r="F89" s="53">
        <v>0.99975951903807614</v>
      </c>
      <c r="G89" s="81">
        <v>1</v>
      </c>
      <c r="H89" s="81">
        <v>1</v>
      </c>
      <c r="I89" s="81">
        <v>1</v>
      </c>
      <c r="J89" s="81">
        <v>1</v>
      </c>
      <c r="K89" s="81">
        <v>1</v>
      </c>
      <c r="L89" s="81">
        <v>1</v>
      </c>
    </row>
    <row r="90" spans="1:12" x14ac:dyDescent="0.25">
      <c r="A90" s="5"/>
      <c r="C90" s="3"/>
      <c r="D90" s="3" t="s">
        <v>108</v>
      </c>
      <c r="E90" s="3"/>
      <c r="F90" s="53">
        <v>1.0018181818181819</v>
      </c>
      <c r="G90" s="81">
        <v>1</v>
      </c>
      <c r="H90" s="81">
        <v>1</v>
      </c>
      <c r="I90" s="81">
        <v>1</v>
      </c>
      <c r="J90" s="81">
        <v>1</v>
      </c>
      <c r="K90" s="81">
        <v>1</v>
      </c>
      <c r="L90" s="81">
        <v>1</v>
      </c>
    </row>
    <row r="91" spans="1:12" x14ac:dyDescent="0.25">
      <c r="A91" s="5"/>
      <c r="C91" s="3"/>
      <c r="D91" s="3"/>
      <c r="E91" s="3"/>
      <c r="F91" s="51"/>
      <c r="G91" s="51"/>
      <c r="H91" s="51"/>
      <c r="I91" s="51"/>
      <c r="J91" s="51"/>
      <c r="K91" s="51"/>
      <c r="L91" s="51"/>
    </row>
    <row r="92" spans="1:12" ht="16.5" customHeight="1" x14ac:dyDescent="0.25">
      <c r="A92" s="5"/>
      <c r="B92" s="3"/>
      <c r="C92" s="3"/>
      <c r="D92" s="3" t="s">
        <v>119</v>
      </c>
      <c r="E92" s="3"/>
      <c r="F92" s="52">
        <v>345154</v>
      </c>
      <c r="G92" s="80">
        <v>332500</v>
      </c>
      <c r="H92" s="80">
        <v>334900</v>
      </c>
      <c r="I92" s="80">
        <v>334800</v>
      </c>
      <c r="J92" s="80">
        <v>335000</v>
      </c>
      <c r="K92" s="80">
        <v>337500</v>
      </c>
      <c r="L92" s="80">
        <v>340400</v>
      </c>
    </row>
    <row r="93" spans="1:12" x14ac:dyDescent="0.25">
      <c r="A93" s="5"/>
      <c r="C93" s="3"/>
      <c r="D93" s="3" t="s">
        <v>42</v>
      </c>
      <c r="E93" s="3"/>
      <c r="F93" s="52">
        <v>94578</v>
      </c>
      <c r="G93" s="80">
        <v>97600</v>
      </c>
      <c r="H93" s="80">
        <v>99600</v>
      </c>
      <c r="I93" s="80">
        <v>95300</v>
      </c>
      <c r="J93" s="80">
        <v>92200</v>
      </c>
      <c r="K93" s="80">
        <v>90000</v>
      </c>
      <c r="L93" s="80">
        <v>88000</v>
      </c>
    </row>
    <row r="94" spans="1:12" x14ac:dyDescent="0.25">
      <c r="A94" s="5"/>
      <c r="C94" s="3"/>
      <c r="D94" s="3"/>
      <c r="E94" s="3"/>
      <c r="F94" s="51"/>
      <c r="G94" s="51"/>
      <c r="H94" s="51"/>
      <c r="I94" s="51"/>
      <c r="J94" s="51"/>
      <c r="K94" s="51"/>
      <c r="L94" s="51"/>
    </row>
    <row r="95" spans="1:12" ht="15" customHeight="1" x14ac:dyDescent="0.25">
      <c r="A95" s="5"/>
      <c r="B95" s="3"/>
      <c r="C95" s="3"/>
      <c r="D95" s="3" t="s">
        <v>31</v>
      </c>
      <c r="E95" s="3"/>
      <c r="F95" s="52">
        <v>3520</v>
      </c>
      <c r="G95" s="80">
        <v>3840</v>
      </c>
      <c r="H95" s="80">
        <v>3850</v>
      </c>
      <c r="I95" s="80">
        <v>3700</v>
      </c>
      <c r="J95" s="80">
        <v>3570</v>
      </c>
      <c r="K95" s="80">
        <v>3460</v>
      </c>
      <c r="L95" s="80">
        <v>3360</v>
      </c>
    </row>
    <row r="96" spans="1:12" x14ac:dyDescent="0.25">
      <c r="A96" s="5"/>
      <c r="C96" s="3"/>
      <c r="D96" s="3" t="s">
        <v>32</v>
      </c>
      <c r="E96" s="3"/>
      <c r="F96" s="52">
        <v>2810</v>
      </c>
      <c r="G96" s="80">
        <v>3110</v>
      </c>
      <c r="H96" s="80">
        <v>3200</v>
      </c>
      <c r="I96" s="80">
        <v>3030</v>
      </c>
      <c r="J96" s="80">
        <v>2880</v>
      </c>
      <c r="K96" s="80">
        <v>2730</v>
      </c>
      <c r="L96" s="80">
        <v>2610</v>
      </c>
    </row>
    <row r="97" spans="1:12" x14ac:dyDescent="0.25">
      <c r="A97" s="5"/>
      <c r="C97" s="3"/>
      <c r="D97" s="3"/>
      <c r="E97" s="3"/>
      <c r="F97" s="54"/>
      <c r="G97" s="82"/>
      <c r="H97" s="82"/>
      <c r="I97" s="82"/>
      <c r="J97" s="82"/>
      <c r="K97" s="82"/>
      <c r="L97" s="82"/>
    </row>
    <row r="98" spans="1:12" ht="15.75" customHeight="1" x14ac:dyDescent="0.25">
      <c r="A98" s="5"/>
      <c r="B98" s="3"/>
      <c r="C98" s="3"/>
      <c r="D98" s="3" t="s">
        <v>35</v>
      </c>
      <c r="E98" s="3"/>
      <c r="F98" s="52">
        <v>71100</v>
      </c>
      <c r="G98" s="80">
        <v>69700</v>
      </c>
      <c r="H98" s="80">
        <v>71900</v>
      </c>
      <c r="I98" s="80">
        <v>74800</v>
      </c>
      <c r="J98" s="80">
        <v>77600</v>
      </c>
      <c r="K98" s="80">
        <v>80700</v>
      </c>
      <c r="L98" s="80">
        <v>83600</v>
      </c>
    </row>
    <row r="99" spans="1:12" x14ac:dyDescent="0.25">
      <c r="A99" s="5"/>
      <c r="C99" s="3"/>
      <c r="D99" s="3" t="s">
        <v>36</v>
      </c>
      <c r="E99" s="3"/>
      <c r="F99" s="52">
        <v>24400</v>
      </c>
      <c r="G99" s="80">
        <v>25100</v>
      </c>
      <c r="H99" s="80">
        <v>25800</v>
      </c>
      <c r="I99" s="80">
        <v>26000</v>
      </c>
      <c r="J99" s="80">
        <v>26500</v>
      </c>
      <c r="K99" s="80">
        <v>27200</v>
      </c>
      <c r="L99" s="80">
        <v>27900</v>
      </c>
    </row>
    <row r="100" spans="1:12" ht="9.9499999999999993" customHeight="1" x14ac:dyDescent="0.25">
      <c r="A100" s="5"/>
      <c r="B100" s="3"/>
      <c r="C100" s="3"/>
      <c r="D100" s="3"/>
      <c r="E100" s="3"/>
      <c r="F100" s="55"/>
      <c r="G100" s="83"/>
      <c r="H100" s="83"/>
      <c r="I100" s="83"/>
      <c r="J100" s="83"/>
      <c r="K100" s="83"/>
      <c r="L100" s="83"/>
    </row>
    <row r="101" spans="1:12" x14ac:dyDescent="0.25">
      <c r="A101" s="5"/>
      <c r="C101" s="3"/>
      <c r="D101" s="3" t="s">
        <v>10</v>
      </c>
      <c r="E101" s="3"/>
      <c r="F101" s="54">
        <v>1.3796192609182529</v>
      </c>
      <c r="G101" s="82">
        <v>1.2422037422037424</v>
      </c>
      <c r="H101" s="82">
        <v>1.21</v>
      </c>
      <c r="I101" s="82">
        <v>1.21</v>
      </c>
      <c r="J101" s="82">
        <v>1.21</v>
      </c>
      <c r="K101" s="82">
        <v>1.21</v>
      </c>
      <c r="L101" s="82">
        <v>1.21</v>
      </c>
    </row>
    <row r="102" spans="1:12" x14ac:dyDescent="0.25">
      <c r="A102" s="5"/>
      <c r="C102" s="3"/>
      <c r="D102" s="3"/>
      <c r="E102" s="3"/>
      <c r="F102" s="55"/>
      <c r="G102" s="83"/>
      <c r="H102" s="83"/>
      <c r="I102" s="83"/>
      <c r="J102" s="83"/>
      <c r="K102" s="83"/>
      <c r="L102" s="83"/>
    </row>
    <row r="103" spans="1:12" ht="19.5" customHeight="1" x14ac:dyDescent="0.25">
      <c r="A103" s="5"/>
      <c r="B103" s="3"/>
      <c r="C103" s="3"/>
      <c r="D103" s="3" t="s">
        <v>120</v>
      </c>
      <c r="E103" s="3"/>
      <c r="F103" s="52">
        <v>170410</v>
      </c>
      <c r="G103" s="80">
        <v>168300</v>
      </c>
      <c r="H103" s="80">
        <v>174700</v>
      </c>
      <c r="I103" s="80">
        <v>178200</v>
      </c>
      <c r="J103" s="80">
        <v>182400</v>
      </c>
      <c r="K103" s="80">
        <v>187600</v>
      </c>
      <c r="L103" s="80">
        <v>192200</v>
      </c>
    </row>
    <row r="104" spans="1:12" x14ac:dyDescent="0.25">
      <c r="A104" s="5"/>
      <c r="C104" s="3"/>
      <c r="D104" s="3" t="s">
        <v>41</v>
      </c>
      <c r="E104" s="3"/>
      <c r="F104" s="52">
        <v>66505</v>
      </c>
      <c r="G104" s="80">
        <v>65300</v>
      </c>
      <c r="H104" s="80">
        <v>65100</v>
      </c>
      <c r="I104" s="80">
        <v>64300</v>
      </c>
      <c r="J104" s="80">
        <v>63800</v>
      </c>
      <c r="K104" s="80">
        <v>63800</v>
      </c>
      <c r="L104" s="80">
        <v>63800</v>
      </c>
    </row>
    <row r="105" spans="1:12" x14ac:dyDescent="0.25">
      <c r="A105" s="5"/>
      <c r="C105" s="3"/>
      <c r="D105" s="3"/>
      <c r="E105" s="3"/>
      <c r="F105" s="51"/>
      <c r="G105" s="51"/>
      <c r="H105" s="51"/>
      <c r="I105" s="51"/>
      <c r="J105" s="51"/>
      <c r="K105" s="51"/>
      <c r="L105" s="51"/>
    </row>
    <row r="106" spans="1:12" ht="15" customHeight="1" x14ac:dyDescent="0.25">
      <c r="A106" s="5"/>
      <c r="B106" s="3"/>
      <c r="C106" s="3"/>
      <c r="D106" s="3" t="s">
        <v>37</v>
      </c>
      <c r="E106" s="3"/>
      <c r="F106" s="52">
        <v>2740</v>
      </c>
      <c r="G106" s="80">
        <v>2730</v>
      </c>
      <c r="H106" s="80">
        <v>2710</v>
      </c>
      <c r="I106" s="80">
        <v>2720</v>
      </c>
      <c r="J106" s="80">
        <v>2720</v>
      </c>
      <c r="K106" s="80">
        <v>2720</v>
      </c>
      <c r="L106" s="80">
        <v>2720</v>
      </c>
    </row>
    <row r="107" spans="1:12" x14ac:dyDescent="0.25">
      <c r="A107" s="5"/>
      <c r="C107" s="3"/>
      <c r="D107" s="3" t="s">
        <v>38</v>
      </c>
      <c r="E107" s="3"/>
      <c r="F107" s="52">
        <v>2330</v>
      </c>
      <c r="G107" s="80">
        <v>2290</v>
      </c>
      <c r="H107" s="80">
        <v>2250</v>
      </c>
      <c r="I107" s="80">
        <v>2200</v>
      </c>
      <c r="J107" s="80">
        <v>2150</v>
      </c>
      <c r="K107" s="80">
        <v>2110</v>
      </c>
      <c r="L107" s="80">
        <v>2060</v>
      </c>
    </row>
    <row r="108" spans="1:12" x14ac:dyDescent="0.25">
      <c r="A108" s="5"/>
      <c r="C108" s="3"/>
      <c r="D108" s="3"/>
      <c r="E108" s="3"/>
      <c r="F108" s="54"/>
      <c r="G108" s="82"/>
      <c r="H108" s="82"/>
      <c r="I108" s="82"/>
      <c r="J108" s="82"/>
      <c r="K108" s="82"/>
      <c r="L108" s="82"/>
    </row>
    <row r="109" spans="1:12" ht="18" customHeight="1" x14ac:dyDescent="0.25">
      <c r="A109" s="5"/>
      <c r="B109" s="3"/>
      <c r="C109" s="3"/>
      <c r="D109" s="3" t="s">
        <v>39</v>
      </c>
      <c r="E109" s="3"/>
      <c r="F109" s="52">
        <v>62500</v>
      </c>
      <c r="G109" s="80">
        <v>62900</v>
      </c>
      <c r="H109" s="80">
        <v>65000</v>
      </c>
      <c r="I109" s="80">
        <v>66200</v>
      </c>
      <c r="J109" s="80">
        <v>67800</v>
      </c>
      <c r="K109" s="80">
        <v>69700</v>
      </c>
      <c r="L109" s="80">
        <v>71400</v>
      </c>
    </row>
    <row r="110" spans="1:12" ht="18.75" customHeight="1" x14ac:dyDescent="0.25">
      <c r="A110" s="5"/>
      <c r="C110" s="3"/>
      <c r="D110" s="3" t="s">
        <v>40</v>
      </c>
      <c r="E110" s="3"/>
      <c r="F110" s="52">
        <v>28700</v>
      </c>
      <c r="G110" s="80">
        <v>28700</v>
      </c>
      <c r="H110" s="80">
        <v>29300</v>
      </c>
      <c r="I110" s="80">
        <v>29500</v>
      </c>
      <c r="J110" s="80">
        <v>29900</v>
      </c>
      <c r="K110" s="80">
        <v>30500</v>
      </c>
      <c r="L110" s="80">
        <v>31200</v>
      </c>
    </row>
    <row r="111" spans="1:12" x14ac:dyDescent="0.25">
      <c r="A111" s="5"/>
      <c r="C111" s="3"/>
      <c r="D111" s="3"/>
      <c r="E111" s="3"/>
      <c r="F111" s="55"/>
      <c r="G111" s="83"/>
      <c r="H111" s="83"/>
      <c r="I111" s="83"/>
      <c r="J111" s="83"/>
      <c r="K111" s="83"/>
      <c r="L111" s="83"/>
    </row>
    <row r="112" spans="1:12" x14ac:dyDescent="0.25">
      <c r="A112" s="5"/>
      <c r="C112" s="3"/>
      <c r="D112" s="3" t="s">
        <v>11</v>
      </c>
      <c r="E112" s="3"/>
      <c r="F112" s="53">
        <v>0.99599499999999985</v>
      </c>
      <c r="G112" s="82">
        <v>0.98054249999999998</v>
      </c>
      <c r="H112" s="82">
        <v>0.99</v>
      </c>
      <c r="I112" s="82">
        <v>0.99</v>
      </c>
      <c r="J112" s="82">
        <v>0.99</v>
      </c>
      <c r="K112" s="82">
        <v>0.99</v>
      </c>
      <c r="L112" s="82">
        <v>0.99</v>
      </c>
    </row>
    <row r="113" spans="1:12" ht="11.25" customHeight="1" x14ac:dyDescent="0.25">
      <c r="A113" s="5"/>
      <c r="C113" s="3"/>
      <c r="D113" s="3"/>
      <c r="E113" s="3"/>
      <c r="F113" s="53"/>
      <c r="G113" s="81"/>
      <c r="H113" s="81"/>
      <c r="I113" s="81"/>
      <c r="J113" s="81"/>
      <c r="K113" s="81"/>
      <c r="L113" s="81"/>
    </row>
    <row r="114" spans="1:12" ht="24.95" customHeight="1" x14ac:dyDescent="0.25">
      <c r="A114" s="4"/>
      <c r="B114" s="21"/>
      <c r="C114" s="3" t="s">
        <v>23</v>
      </c>
      <c r="D114" s="3"/>
      <c r="E114" s="3"/>
      <c r="F114" s="52">
        <v>1441</v>
      </c>
      <c r="G114" s="80">
        <v>1200</v>
      </c>
      <c r="H114" s="80">
        <v>700</v>
      </c>
      <c r="I114" s="80">
        <v>400</v>
      </c>
      <c r="J114" s="80">
        <v>400</v>
      </c>
      <c r="K114" s="80">
        <v>300</v>
      </c>
      <c r="L114" s="80">
        <v>200</v>
      </c>
    </row>
    <row r="115" spans="1:12" s="6" customFormat="1" ht="13.5" customHeight="1" x14ac:dyDescent="0.25">
      <c r="A115" s="4"/>
      <c r="B115" s="21"/>
      <c r="C115" s="3"/>
      <c r="D115" s="3"/>
      <c r="E115" s="3"/>
      <c r="F115" s="30"/>
      <c r="G115" s="28"/>
      <c r="H115" s="29"/>
      <c r="I115" s="29"/>
      <c r="J115" s="35"/>
      <c r="K115" s="35"/>
      <c r="L115" s="35"/>
    </row>
    <row r="116" spans="1:12" s="6" customFormat="1" ht="16.5" thickBot="1" x14ac:dyDescent="0.3">
      <c r="A116" s="4"/>
      <c r="B116" s="17" t="s">
        <v>146</v>
      </c>
      <c r="C116" s="18"/>
      <c r="D116" s="18"/>
      <c r="E116" s="18"/>
      <c r="F116" s="32"/>
      <c r="G116" s="32"/>
      <c r="H116" s="32"/>
      <c r="I116" s="32"/>
      <c r="J116" s="32"/>
      <c r="K116" s="32"/>
      <c r="L116" s="32"/>
    </row>
    <row r="117" spans="1:12" ht="18.75" customHeight="1" thickTop="1" x14ac:dyDescent="0.25">
      <c r="A117" s="5"/>
      <c r="B117" s="3"/>
      <c r="C117" s="5" t="s">
        <v>27</v>
      </c>
      <c r="D117" s="5"/>
      <c r="E117" s="5"/>
      <c r="F117" s="48">
        <v>7091127.0387398768</v>
      </c>
      <c r="G117" s="48">
        <v>7607000</v>
      </c>
      <c r="H117" s="48">
        <v>7634000</v>
      </c>
      <c r="I117" s="48">
        <v>7304600</v>
      </c>
      <c r="J117" s="48">
        <v>7123200</v>
      </c>
      <c r="K117" s="48">
        <v>6912800</v>
      </c>
      <c r="L117" s="48">
        <v>6679500</v>
      </c>
    </row>
    <row r="118" spans="1:12" x14ac:dyDescent="0.25">
      <c r="A118" s="5"/>
      <c r="C118" s="3" t="s">
        <v>89</v>
      </c>
      <c r="D118" s="3"/>
      <c r="E118" s="3"/>
      <c r="F118" s="42">
        <v>7045300</v>
      </c>
      <c r="G118" s="76">
        <v>7564000</v>
      </c>
      <c r="H118" s="76">
        <v>7591000</v>
      </c>
      <c r="I118" s="76">
        <v>7261600</v>
      </c>
      <c r="J118" s="76">
        <v>7080200</v>
      </c>
      <c r="K118" s="76">
        <v>6869800</v>
      </c>
      <c r="L118" s="76">
        <v>6636500</v>
      </c>
    </row>
    <row r="119" spans="1:12" x14ac:dyDescent="0.25">
      <c r="A119" s="5"/>
      <c r="C119" s="3"/>
      <c r="D119" s="3" t="s">
        <v>90</v>
      </c>
      <c r="E119" s="3"/>
      <c r="F119" s="42">
        <v>7031500</v>
      </c>
      <c r="G119" s="76">
        <v>7551300</v>
      </c>
      <c r="H119" s="76">
        <v>7580200</v>
      </c>
      <c r="I119" s="76">
        <v>7252100</v>
      </c>
      <c r="J119" s="76">
        <v>7071800</v>
      </c>
      <c r="K119" s="76">
        <v>6862400</v>
      </c>
      <c r="L119" s="76">
        <v>6630000</v>
      </c>
    </row>
    <row r="120" spans="1:12" x14ac:dyDescent="0.25">
      <c r="A120" s="5"/>
      <c r="C120" s="3"/>
      <c r="D120" s="3" t="s">
        <v>92</v>
      </c>
      <c r="E120" s="3"/>
      <c r="F120" s="42">
        <v>13800</v>
      </c>
      <c r="G120" s="76">
        <v>12700</v>
      </c>
      <c r="H120" s="76">
        <v>10800</v>
      </c>
      <c r="I120" s="76">
        <v>9500</v>
      </c>
      <c r="J120" s="76">
        <v>8400</v>
      </c>
      <c r="K120" s="76">
        <v>7400</v>
      </c>
      <c r="L120" s="76">
        <v>6500</v>
      </c>
    </row>
    <row r="121" spans="1:12" ht="9.9499999999999993" customHeight="1" x14ac:dyDescent="0.25">
      <c r="A121" s="5"/>
      <c r="B121" s="3"/>
      <c r="C121" s="3"/>
      <c r="D121" s="3"/>
      <c r="E121" s="3"/>
      <c r="F121" s="2"/>
      <c r="G121" s="77"/>
      <c r="H121" s="77"/>
      <c r="I121" s="77"/>
      <c r="J121" s="77"/>
      <c r="K121" s="77"/>
      <c r="L121" s="77"/>
    </row>
    <row r="122" spans="1:12" x14ac:dyDescent="0.25">
      <c r="A122" s="5"/>
      <c r="C122" s="3" t="s">
        <v>91</v>
      </c>
      <c r="D122" s="3"/>
      <c r="E122" s="3"/>
      <c r="F122" s="42">
        <v>45800</v>
      </c>
      <c r="G122" s="76">
        <v>43000</v>
      </c>
      <c r="H122" s="76">
        <v>43000</v>
      </c>
      <c r="I122" s="76">
        <v>43000</v>
      </c>
      <c r="J122" s="76">
        <v>43000</v>
      </c>
      <c r="K122" s="76">
        <v>43000</v>
      </c>
      <c r="L122" s="76">
        <v>43000</v>
      </c>
    </row>
    <row r="123" spans="1:12" x14ac:dyDescent="0.25">
      <c r="A123" s="5"/>
      <c r="C123" s="3"/>
      <c r="D123" s="3"/>
      <c r="E123" s="3"/>
      <c r="F123" s="2"/>
      <c r="G123" s="77"/>
      <c r="H123" s="77"/>
      <c r="I123" s="77"/>
      <c r="J123" s="77"/>
      <c r="K123" s="77"/>
      <c r="L123" s="77"/>
    </row>
    <row r="124" spans="1:12" x14ac:dyDescent="0.25">
      <c r="A124" s="5"/>
      <c r="C124" s="3" t="s">
        <v>117</v>
      </c>
      <c r="D124" s="3"/>
      <c r="E124" s="3"/>
      <c r="F124" s="42">
        <v>251900</v>
      </c>
      <c r="G124" s="76">
        <v>253900</v>
      </c>
      <c r="H124" s="76">
        <v>244500</v>
      </c>
      <c r="I124" s="76">
        <v>234000</v>
      </c>
      <c r="J124" s="76">
        <v>225900</v>
      </c>
      <c r="K124" s="76">
        <v>217500</v>
      </c>
      <c r="L124" s="76">
        <v>209000</v>
      </c>
    </row>
    <row r="125" spans="1:12" x14ac:dyDescent="0.25">
      <c r="A125" s="5"/>
      <c r="C125" s="3"/>
      <c r="D125" s="3" t="s">
        <v>12</v>
      </c>
      <c r="E125" s="3"/>
      <c r="F125" s="42">
        <v>251500</v>
      </c>
      <c r="G125" s="76">
        <v>253600</v>
      </c>
      <c r="H125" s="76">
        <v>244200</v>
      </c>
      <c r="I125" s="76">
        <v>233800</v>
      </c>
      <c r="J125" s="76">
        <v>225700</v>
      </c>
      <c r="K125" s="76">
        <v>217300</v>
      </c>
      <c r="L125" s="76">
        <v>208800</v>
      </c>
    </row>
    <row r="126" spans="1:12" x14ac:dyDescent="0.25">
      <c r="A126" s="5"/>
      <c r="C126" s="3"/>
      <c r="D126" s="3" t="s">
        <v>93</v>
      </c>
      <c r="E126" s="3"/>
      <c r="F126" s="42">
        <v>400</v>
      </c>
      <c r="G126" s="76">
        <v>300</v>
      </c>
      <c r="H126" s="76">
        <v>300</v>
      </c>
      <c r="I126" s="76">
        <v>200</v>
      </c>
      <c r="J126" s="76">
        <v>200</v>
      </c>
      <c r="K126" s="76">
        <v>200</v>
      </c>
      <c r="L126" s="76">
        <v>200</v>
      </c>
    </row>
    <row r="127" spans="1:12" x14ac:dyDescent="0.25">
      <c r="A127" s="5"/>
      <c r="C127" s="3"/>
      <c r="D127" s="3"/>
      <c r="E127" s="3"/>
      <c r="F127" s="39"/>
      <c r="G127" s="78"/>
      <c r="H127" s="78"/>
      <c r="I127" s="78"/>
      <c r="J127" s="78"/>
      <c r="K127" s="78"/>
      <c r="L127" s="78"/>
    </row>
    <row r="128" spans="1:12" x14ac:dyDescent="0.25">
      <c r="A128" s="5"/>
      <c r="C128" s="3" t="s">
        <v>13</v>
      </c>
      <c r="D128" s="3"/>
      <c r="E128" s="3"/>
      <c r="F128" s="42">
        <v>26400</v>
      </c>
      <c r="G128" s="76">
        <v>27630</v>
      </c>
      <c r="H128" s="76">
        <v>29770</v>
      </c>
      <c r="I128" s="76">
        <v>29800</v>
      </c>
      <c r="J128" s="76">
        <v>30110</v>
      </c>
      <c r="K128" s="76">
        <v>30350</v>
      </c>
      <c r="L128" s="76">
        <v>30510</v>
      </c>
    </row>
    <row r="129" spans="1:12" x14ac:dyDescent="0.25">
      <c r="A129" s="5"/>
      <c r="C129" s="3"/>
      <c r="D129" s="3" t="s">
        <v>14</v>
      </c>
      <c r="E129" s="3"/>
      <c r="F129" s="42">
        <v>26390</v>
      </c>
      <c r="G129" s="76">
        <v>27620</v>
      </c>
      <c r="H129" s="76">
        <v>29760</v>
      </c>
      <c r="I129" s="76">
        <v>29790</v>
      </c>
      <c r="J129" s="76">
        <v>30100</v>
      </c>
      <c r="K129" s="76">
        <v>30340</v>
      </c>
      <c r="L129" s="76">
        <v>30500</v>
      </c>
    </row>
    <row r="130" spans="1:12" x14ac:dyDescent="0.25">
      <c r="A130" s="5"/>
      <c r="C130" s="3"/>
      <c r="D130" s="3" t="s">
        <v>94</v>
      </c>
      <c r="E130" s="3"/>
      <c r="F130" s="42">
        <v>36180</v>
      </c>
      <c r="G130" s="76">
        <v>36850</v>
      </c>
      <c r="H130" s="76">
        <v>37410</v>
      </c>
      <c r="I130" s="76">
        <v>37810</v>
      </c>
      <c r="J130" s="76">
        <v>38260</v>
      </c>
      <c r="K130" s="76">
        <v>38700</v>
      </c>
      <c r="L130" s="76">
        <v>39130</v>
      </c>
    </row>
    <row r="131" spans="1:12" ht="9.9499999999999993" customHeight="1" x14ac:dyDescent="0.25">
      <c r="A131" s="5"/>
      <c r="B131" s="3"/>
      <c r="C131" s="3"/>
      <c r="D131" s="3"/>
      <c r="E131" s="3"/>
      <c r="F131" s="39"/>
      <c r="G131" s="78"/>
      <c r="H131" s="78"/>
      <c r="I131" s="78"/>
      <c r="J131" s="78"/>
      <c r="K131" s="78"/>
      <c r="L131" s="78"/>
    </row>
    <row r="132" spans="1:12" x14ac:dyDescent="0.25">
      <c r="A132" s="5"/>
      <c r="C132" s="3" t="s">
        <v>95</v>
      </c>
      <c r="D132" s="3"/>
      <c r="E132" s="3"/>
      <c r="F132" s="46">
        <v>1.0593337</v>
      </c>
      <c r="G132" s="79">
        <v>1.0780000000000001</v>
      </c>
      <c r="H132" s="79">
        <v>1.0429999999999999</v>
      </c>
      <c r="I132" s="79">
        <v>1.04101</v>
      </c>
      <c r="J132" s="79">
        <v>1.04101</v>
      </c>
      <c r="K132" s="79">
        <v>1.0409999999999999</v>
      </c>
      <c r="L132" s="79">
        <v>1.0409999999999999</v>
      </c>
    </row>
    <row r="133" spans="1:12" ht="12.75" customHeight="1" x14ac:dyDescent="0.25">
      <c r="A133" s="5"/>
      <c r="C133" s="3"/>
      <c r="D133" s="3"/>
      <c r="E133" s="3"/>
      <c r="F133" s="2"/>
      <c r="G133" s="77"/>
      <c r="H133" s="77"/>
      <c r="I133" s="77"/>
      <c r="J133" s="77"/>
      <c r="K133" s="77"/>
      <c r="L133" s="77"/>
    </row>
    <row r="134" spans="1:12" x14ac:dyDescent="0.25">
      <c r="A134" s="5"/>
      <c r="C134" s="3" t="s">
        <v>15</v>
      </c>
      <c r="D134" s="3"/>
      <c r="E134" s="3"/>
      <c r="F134" s="42">
        <v>3800</v>
      </c>
      <c r="G134" s="76">
        <v>2400</v>
      </c>
      <c r="H134" s="76">
        <v>2400</v>
      </c>
      <c r="I134" s="76">
        <v>2400</v>
      </c>
      <c r="J134" s="76">
        <v>2400</v>
      </c>
      <c r="K134" s="76">
        <v>2400</v>
      </c>
      <c r="L134" s="76">
        <v>2400</v>
      </c>
    </row>
    <row r="135" spans="1:12" ht="19.5" customHeight="1" x14ac:dyDescent="0.25">
      <c r="A135" s="4"/>
      <c r="B135" s="21"/>
      <c r="C135" s="3" t="s">
        <v>16</v>
      </c>
      <c r="D135" s="3"/>
      <c r="E135" s="3"/>
      <c r="F135" s="42">
        <v>11060</v>
      </c>
      <c r="G135" s="76">
        <v>16520</v>
      </c>
      <c r="H135" s="76">
        <v>16520</v>
      </c>
      <c r="I135" s="76">
        <v>16520</v>
      </c>
      <c r="J135" s="76">
        <v>16520</v>
      </c>
      <c r="K135" s="76">
        <v>16520</v>
      </c>
      <c r="L135" s="76">
        <v>16520</v>
      </c>
    </row>
    <row r="136" spans="1:12" s="6" customFormat="1" ht="9.75" customHeight="1" x14ac:dyDescent="0.25">
      <c r="A136" s="4"/>
      <c r="B136" s="21"/>
      <c r="C136" s="3"/>
      <c r="D136" s="3"/>
      <c r="E136" s="3"/>
      <c r="F136" s="30"/>
      <c r="G136" s="28"/>
      <c r="H136" s="29"/>
      <c r="I136" s="29"/>
      <c r="J136" s="35"/>
      <c r="K136" s="35"/>
      <c r="L136" s="35"/>
    </row>
    <row r="137" spans="1:12" ht="16.5" thickBot="1" x14ac:dyDescent="0.3">
      <c r="A137" s="5"/>
      <c r="B137" s="17" t="s">
        <v>147</v>
      </c>
      <c r="C137" s="18"/>
      <c r="D137" s="18"/>
      <c r="E137" s="18"/>
      <c r="F137" s="32"/>
      <c r="G137" s="32"/>
      <c r="H137" s="32"/>
      <c r="I137" s="32"/>
      <c r="J137" s="32"/>
      <c r="K137" s="32"/>
      <c r="L137" s="32"/>
    </row>
    <row r="138" spans="1:12" ht="16.5" thickTop="1" x14ac:dyDescent="0.25">
      <c r="A138" s="5"/>
      <c r="C138" s="5" t="s">
        <v>27</v>
      </c>
      <c r="D138" s="5"/>
      <c r="E138" s="5"/>
      <c r="F138" s="43">
        <v>511445.58859897766</v>
      </c>
      <c r="G138" s="43">
        <v>535900</v>
      </c>
      <c r="H138" s="43">
        <v>565400</v>
      </c>
      <c r="I138" s="43">
        <v>592400</v>
      </c>
      <c r="J138" s="43">
        <v>625700</v>
      </c>
      <c r="K138" s="43">
        <v>660600</v>
      </c>
      <c r="L138" s="43">
        <v>693300</v>
      </c>
    </row>
    <row r="139" spans="1:12" x14ac:dyDescent="0.25">
      <c r="A139" s="5"/>
      <c r="C139" s="3" t="s">
        <v>111</v>
      </c>
      <c r="D139" s="3"/>
      <c r="E139" s="3"/>
      <c r="F139" s="33">
        <v>511400</v>
      </c>
      <c r="G139" s="88">
        <v>535900</v>
      </c>
      <c r="H139" s="88">
        <v>565400</v>
      </c>
      <c r="I139" s="88">
        <v>592400</v>
      </c>
      <c r="J139" s="88">
        <v>625700</v>
      </c>
      <c r="K139" s="88">
        <v>660600</v>
      </c>
      <c r="L139" s="88">
        <v>693300</v>
      </c>
    </row>
    <row r="140" spans="1:12" x14ac:dyDescent="0.25">
      <c r="A140" s="5"/>
      <c r="C140" s="3"/>
      <c r="D140" s="3"/>
      <c r="E140" s="3" t="s">
        <v>133</v>
      </c>
      <c r="F140" s="33">
        <v>283600</v>
      </c>
      <c r="G140" s="88">
        <v>283400</v>
      </c>
      <c r="H140" s="88">
        <v>282500</v>
      </c>
      <c r="I140" s="88">
        <v>283300</v>
      </c>
      <c r="J140" s="88">
        <v>288000</v>
      </c>
      <c r="K140" s="88">
        <v>295800</v>
      </c>
      <c r="L140" s="88">
        <v>299600</v>
      </c>
    </row>
    <row r="141" spans="1:12" x14ac:dyDescent="0.25">
      <c r="A141" s="5"/>
      <c r="C141" s="3"/>
      <c r="D141" s="3"/>
      <c r="E141" s="3" t="s">
        <v>134</v>
      </c>
      <c r="F141" s="33">
        <v>227900</v>
      </c>
      <c r="G141" s="88">
        <v>252600</v>
      </c>
      <c r="H141" s="88">
        <v>282900</v>
      </c>
      <c r="I141" s="88">
        <v>309100</v>
      </c>
      <c r="J141" s="88">
        <v>337600</v>
      </c>
      <c r="K141" s="88">
        <v>364900</v>
      </c>
      <c r="L141" s="88">
        <v>393700</v>
      </c>
    </row>
    <row r="142" spans="1:12" x14ac:dyDescent="0.25">
      <c r="A142" s="5"/>
      <c r="C142" s="3"/>
      <c r="D142" s="3"/>
      <c r="E142" s="3"/>
      <c r="F142" s="33"/>
      <c r="G142" s="88"/>
      <c r="H142" s="88"/>
      <c r="I142" s="88"/>
      <c r="J142" s="88"/>
      <c r="K142" s="88"/>
      <c r="L142" s="88"/>
    </row>
    <row r="143" spans="1:12" x14ac:dyDescent="0.25">
      <c r="A143" s="5"/>
      <c r="C143" s="3" t="s">
        <v>88</v>
      </c>
      <c r="D143" s="3"/>
      <c r="E143" s="3"/>
      <c r="F143" s="33">
        <v>13700</v>
      </c>
      <c r="G143" s="88">
        <v>13500</v>
      </c>
      <c r="H143" s="88">
        <v>15000</v>
      </c>
      <c r="I143" s="88">
        <v>15800</v>
      </c>
      <c r="J143" s="88">
        <v>16600</v>
      </c>
      <c r="K143" s="88">
        <v>17300</v>
      </c>
      <c r="L143" s="88">
        <v>18000</v>
      </c>
    </row>
    <row r="144" spans="1:12" x14ac:dyDescent="0.25">
      <c r="A144" s="5"/>
      <c r="C144" s="3"/>
      <c r="D144" s="3"/>
      <c r="E144" s="3" t="s">
        <v>135</v>
      </c>
      <c r="F144" s="33">
        <v>3300</v>
      </c>
      <c r="G144" s="88">
        <v>3200</v>
      </c>
      <c r="H144" s="88">
        <v>3100</v>
      </c>
      <c r="I144" s="88">
        <v>3100</v>
      </c>
      <c r="J144" s="88">
        <v>3100</v>
      </c>
      <c r="K144" s="88">
        <v>3100</v>
      </c>
      <c r="L144" s="88">
        <v>3100</v>
      </c>
    </row>
    <row r="145" spans="1:14" x14ac:dyDescent="0.25">
      <c r="A145" s="5"/>
      <c r="C145" s="3"/>
      <c r="D145" s="3"/>
      <c r="E145" s="3" t="s">
        <v>136</v>
      </c>
      <c r="F145" s="33">
        <v>10400</v>
      </c>
      <c r="G145" s="88">
        <v>10300</v>
      </c>
      <c r="H145" s="88">
        <v>11900</v>
      </c>
      <c r="I145" s="88">
        <v>12700</v>
      </c>
      <c r="J145" s="88">
        <v>13500</v>
      </c>
      <c r="K145" s="88">
        <v>14200</v>
      </c>
      <c r="L145" s="88">
        <v>14900</v>
      </c>
    </row>
    <row r="146" spans="1:14" x14ac:dyDescent="0.25">
      <c r="A146" s="5"/>
      <c r="C146" s="3"/>
      <c r="D146" s="3"/>
      <c r="E146" s="3"/>
      <c r="F146" s="33"/>
      <c r="G146" s="88"/>
      <c r="H146" s="88"/>
      <c r="I146" s="88"/>
      <c r="J146" s="88"/>
      <c r="K146" s="88"/>
      <c r="L146" s="88"/>
    </row>
    <row r="147" spans="1:14" x14ac:dyDescent="0.25">
      <c r="A147" s="5"/>
      <c r="C147" s="3" t="s">
        <v>110</v>
      </c>
      <c r="D147" s="3"/>
      <c r="E147" s="3"/>
      <c r="F147" s="33">
        <v>34900</v>
      </c>
      <c r="G147" s="88">
        <v>36690</v>
      </c>
      <c r="H147" s="88">
        <v>35820</v>
      </c>
      <c r="I147" s="88">
        <v>35820</v>
      </c>
      <c r="J147" s="88">
        <v>36000</v>
      </c>
      <c r="K147" s="88">
        <v>36430</v>
      </c>
      <c r="L147" s="88">
        <v>36790</v>
      </c>
    </row>
    <row r="148" spans="1:14" x14ac:dyDescent="0.25">
      <c r="A148" s="5"/>
      <c r="C148" s="3"/>
      <c r="D148" s="3"/>
      <c r="E148" s="3" t="s">
        <v>137</v>
      </c>
      <c r="F148" s="33">
        <v>81070</v>
      </c>
      <c r="G148" s="88">
        <v>81940</v>
      </c>
      <c r="H148" s="88">
        <v>85950</v>
      </c>
      <c r="I148" s="88">
        <v>87220</v>
      </c>
      <c r="J148" s="88">
        <v>88620</v>
      </c>
      <c r="K148" s="88">
        <v>90360</v>
      </c>
      <c r="L148" s="88">
        <v>92100</v>
      </c>
    </row>
    <row r="149" spans="1:14" x14ac:dyDescent="0.25">
      <c r="A149" s="5"/>
      <c r="C149" s="3"/>
      <c r="D149" s="3"/>
      <c r="E149" s="3" t="s">
        <v>138</v>
      </c>
      <c r="F149" s="33">
        <v>20430</v>
      </c>
      <c r="G149" s="88">
        <v>22660</v>
      </c>
      <c r="H149" s="88">
        <v>22630</v>
      </c>
      <c r="I149" s="88">
        <v>23260</v>
      </c>
      <c r="J149" s="88">
        <v>23900</v>
      </c>
      <c r="K149" s="88">
        <v>24550</v>
      </c>
      <c r="L149" s="88">
        <v>25250</v>
      </c>
      <c r="N149" s="33"/>
    </row>
    <row r="150" spans="1:14" x14ac:dyDescent="0.25">
      <c r="A150" s="5"/>
      <c r="C150" s="99"/>
      <c r="D150" s="99"/>
      <c r="E150" s="99"/>
      <c r="F150" s="33"/>
      <c r="G150" s="88"/>
      <c r="H150" s="88"/>
      <c r="I150" s="88"/>
      <c r="J150" s="88"/>
      <c r="K150" s="88"/>
      <c r="L150" s="88"/>
    </row>
    <row r="151" spans="1:14" ht="24.95" customHeight="1" x14ac:dyDescent="0.25">
      <c r="A151" s="4"/>
      <c r="B151" s="21"/>
      <c r="C151" s="98" t="s">
        <v>109</v>
      </c>
      <c r="D151" s="98"/>
      <c r="E151" s="98"/>
      <c r="F151" s="62">
        <v>1.0714999999999999</v>
      </c>
      <c r="G151" s="89">
        <v>1.0820000000000001</v>
      </c>
      <c r="H151" s="89">
        <v>1.05</v>
      </c>
      <c r="I151" s="89">
        <v>1.0463640000000001</v>
      </c>
      <c r="J151" s="89">
        <v>1.0463640000000001</v>
      </c>
      <c r="K151" s="89">
        <v>1.0463640000000001</v>
      </c>
      <c r="L151" s="89">
        <v>1.0463640000000001</v>
      </c>
    </row>
    <row r="152" spans="1:14" x14ac:dyDescent="0.25">
      <c r="A152" s="5"/>
      <c r="B152" s="21"/>
      <c r="C152" s="3"/>
      <c r="D152" s="3"/>
      <c r="E152" s="3"/>
      <c r="J152" s="36"/>
      <c r="K152" s="36"/>
      <c r="L152" s="36"/>
    </row>
    <row r="153" spans="1:14" ht="16.5" thickBot="1" x14ac:dyDescent="0.3">
      <c r="A153" s="5"/>
      <c r="B153" s="17" t="s">
        <v>157</v>
      </c>
      <c r="C153" s="18"/>
      <c r="D153" s="18"/>
      <c r="E153" s="18"/>
      <c r="F153" s="32"/>
      <c r="G153" s="32"/>
      <c r="H153" s="32"/>
      <c r="I153" s="32"/>
      <c r="J153" s="32"/>
      <c r="K153" s="32"/>
      <c r="L153" s="32"/>
    </row>
    <row r="154" spans="1:14" ht="16.5" thickTop="1" x14ac:dyDescent="0.25">
      <c r="A154" s="5"/>
      <c r="C154" s="5" t="s">
        <v>27</v>
      </c>
      <c r="D154" s="5"/>
      <c r="E154" s="5"/>
      <c r="F154" s="48">
        <v>544753</v>
      </c>
      <c r="G154" s="48">
        <v>537600</v>
      </c>
      <c r="H154" s="48">
        <v>553400</v>
      </c>
      <c r="I154" s="48">
        <v>542300</v>
      </c>
      <c r="J154" s="48">
        <v>548571</v>
      </c>
      <c r="K154" s="48">
        <v>552800</v>
      </c>
      <c r="L154" s="48">
        <v>569572</v>
      </c>
    </row>
    <row r="155" spans="1:14" x14ac:dyDescent="0.25">
      <c r="A155" s="5"/>
      <c r="B155" s="21"/>
      <c r="C155" s="3"/>
      <c r="D155" s="3"/>
      <c r="E155" s="3"/>
      <c r="J155" s="29"/>
      <c r="K155" s="29"/>
      <c r="L155" s="29"/>
    </row>
    <row r="156" spans="1:14" x14ac:dyDescent="0.25">
      <c r="J156" s="36"/>
      <c r="K156" s="36"/>
      <c r="L156" s="36"/>
    </row>
    <row r="157" spans="1:14" s="6" customFormat="1" ht="49.5" customHeight="1" x14ac:dyDescent="0.25">
      <c r="A157" s="19" t="s">
        <v>114</v>
      </c>
      <c r="B157" s="21"/>
      <c r="C157" s="25"/>
      <c r="D157" s="25"/>
      <c r="E157" s="25"/>
      <c r="F157" s="30"/>
      <c r="G157" s="31"/>
      <c r="H157" s="29"/>
      <c r="I157" s="29"/>
      <c r="J157" s="35"/>
      <c r="K157" s="35"/>
      <c r="L157" s="35"/>
    </row>
    <row r="158" spans="1:14" ht="21" customHeight="1" thickBot="1" x14ac:dyDescent="0.3">
      <c r="A158" s="5"/>
      <c r="B158" s="17" t="s">
        <v>162</v>
      </c>
      <c r="C158" s="18"/>
      <c r="D158" s="18"/>
      <c r="E158" s="18"/>
      <c r="F158" s="32"/>
      <c r="G158" s="32"/>
      <c r="H158" s="32"/>
      <c r="I158" s="32"/>
      <c r="J158" s="32"/>
      <c r="K158" s="32"/>
      <c r="L158" s="32"/>
    </row>
    <row r="159" spans="1:14" ht="16.5" thickTop="1" x14ac:dyDescent="0.25">
      <c r="A159" s="5"/>
      <c r="C159" s="5" t="s">
        <v>27</v>
      </c>
      <c r="D159" s="5"/>
      <c r="E159" s="5"/>
      <c r="F159" s="48">
        <v>964177</v>
      </c>
      <c r="G159" s="48">
        <v>922400</v>
      </c>
      <c r="H159" s="48">
        <v>910200</v>
      </c>
      <c r="I159" s="48">
        <v>893100</v>
      </c>
      <c r="J159" s="48">
        <v>887500</v>
      </c>
      <c r="K159" s="48">
        <v>894200</v>
      </c>
      <c r="L159" s="48">
        <v>907000</v>
      </c>
    </row>
    <row r="160" spans="1:14" ht="15.75" customHeight="1" x14ac:dyDescent="0.25">
      <c r="A160" s="5"/>
      <c r="B160" s="3"/>
      <c r="C160" s="22"/>
      <c r="D160" s="3"/>
      <c r="E160" s="3"/>
      <c r="F160" s="45"/>
      <c r="G160" s="84"/>
      <c r="H160" s="84"/>
      <c r="I160" s="84"/>
      <c r="J160" s="84"/>
      <c r="K160" s="84"/>
      <c r="L160" s="84"/>
    </row>
    <row r="161" spans="1:12" ht="18" customHeight="1" x14ac:dyDescent="0.25">
      <c r="A161" s="5"/>
      <c r="B161" s="3"/>
      <c r="C161" s="22" t="s">
        <v>102</v>
      </c>
      <c r="D161" s="3"/>
      <c r="E161" s="3"/>
      <c r="F161" s="42">
        <v>837891</v>
      </c>
      <c r="G161" s="76">
        <v>796600</v>
      </c>
      <c r="H161" s="76">
        <v>782400</v>
      </c>
      <c r="I161" s="76">
        <v>762800</v>
      </c>
      <c r="J161" s="76">
        <v>754400</v>
      </c>
      <c r="K161" s="76">
        <v>757200</v>
      </c>
      <c r="L161" s="76">
        <v>765400</v>
      </c>
    </row>
    <row r="162" spans="1:12" x14ac:dyDescent="0.25">
      <c r="A162" s="5"/>
      <c r="C162" s="22" t="s">
        <v>105</v>
      </c>
      <c r="D162" s="3"/>
      <c r="E162" s="3"/>
      <c r="F162" s="42">
        <v>126286</v>
      </c>
      <c r="G162" s="76">
        <v>125800</v>
      </c>
      <c r="H162" s="76">
        <v>127800</v>
      </c>
      <c r="I162" s="76">
        <v>130300</v>
      </c>
      <c r="J162" s="76">
        <v>133100</v>
      </c>
      <c r="K162" s="76">
        <v>137000</v>
      </c>
      <c r="L162" s="76">
        <v>141600</v>
      </c>
    </row>
    <row r="163" spans="1:12" ht="9" customHeight="1" x14ac:dyDescent="0.25">
      <c r="A163" s="5"/>
      <c r="B163" s="3"/>
      <c r="C163" s="3"/>
      <c r="D163" s="3"/>
      <c r="E163" s="3"/>
      <c r="F163" s="45"/>
      <c r="G163" s="84"/>
      <c r="H163" s="84"/>
      <c r="I163" s="84"/>
      <c r="J163" s="84"/>
      <c r="K163" s="84"/>
      <c r="L163" s="84"/>
    </row>
    <row r="164" spans="1:12" ht="15.75" customHeight="1" x14ac:dyDescent="0.25">
      <c r="A164" s="5"/>
      <c r="B164" s="3"/>
      <c r="C164" s="22" t="s">
        <v>103</v>
      </c>
      <c r="D164" s="3"/>
      <c r="E164" s="3"/>
      <c r="F164" s="42">
        <v>24400</v>
      </c>
      <c r="G164" s="76">
        <v>23800</v>
      </c>
      <c r="H164" s="76">
        <v>23200</v>
      </c>
      <c r="I164" s="76">
        <v>22600</v>
      </c>
      <c r="J164" s="76">
        <v>22100</v>
      </c>
      <c r="K164" s="76">
        <v>21700</v>
      </c>
      <c r="L164" s="76">
        <v>21600</v>
      </c>
    </row>
    <row r="165" spans="1:12" x14ac:dyDescent="0.25">
      <c r="A165" s="5"/>
      <c r="C165" s="22" t="s">
        <v>101</v>
      </c>
      <c r="D165" s="3"/>
      <c r="E165" s="3"/>
      <c r="F165" s="42">
        <v>8300</v>
      </c>
      <c r="G165" s="76">
        <v>8300</v>
      </c>
      <c r="H165" s="76">
        <v>8300</v>
      </c>
      <c r="I165" s="76">
        <v>8400</v>
      </c>
      <c r="J165" s="76">
        <v>8400</v>
      </c>
      <c r="K165" s="76">
        <v>8400</v>
      </c>
      <c r="L165" s="76">
        <v>8500</v>
      </c>
    </row>
    <row r="166" spans="1:12" ht="9" customHeight="1" x14ac:dyDescent="0.25">
      <c r="A166" s="5"/>
      <c r="B166" s="3"/>
      <c r="C166" s="3"/>
      <c r="D166" s="3"/>
      <c r="E166" s="3"/>
      <c r="F166" s="42"/>
      <c r="G166" s="76"/>
      <c r="H166" s="76"/>
      <c r="I166" s="76"/>
      <c r="J166" s="76"/>
      <c r="K166" s="76"/>
      <c r="L166" s="76"/>
    </row>
    <row r="167" spans="1:12" ht="18" customHeight="1" x14ac:dyDescent="0.25">
      <c r="A167" s="5"/>
      <c r="B167" s="3"/>
      <c r="C167" s="22" t="s">
        <v>104</v>
      </c>
      <c r="D167" s="3"/>
      <c r="E167" s="3"/>
      <c r="F167" s="42">
        <v>32600</v>
      </c>
      <c r="G167" s="76">
        <v>32100</v>
      </c>
      <c r="H167" s="76">
        <v>32400</v>
      </c>
      <c r="I167" s="76">
        <v>32500</v>
      </c>
      <c r="J167" s="76">
        <v>32900</v>
      </c>
      <c r="K167" s="76">
        <v>33500</v>
      </c>
      <c r="L167" s="76">
        <v>34100</v>
      </c>
    </row>
    <row r="168" spans="1:12" x14ac:dyDescent="0.25">
      <c r="A168" s="5"/>
      <c r="C168" s="22" t="s">
        <v>106</v>
      </c>
      <c r="D168" s="3"/>
      <c r="E168" s="3"/>
      <c r="F168" s="42">
        <v>13600</v>
      </c>
      <c r="G168" s="76">
        <v>13700</v>
      </c>
      <c r="H168" s="76">
        <v>14000</v>
      </c>
      <c r="I168" s="76">
        <v>14200</v>
      </c>
      <c r="J168" s="76">
        <v>14500</v>
      </c>
      <c r="K168" s="76">
        <v>14900</v>
      </c>
      <c r="L168" s="76">
        <v>15300</v>
      </c>
    </row>
    <row r="169" spans="1:12" ht="9" customHeight="1" x14ac:dyDescent="0.25">
      <c r="A169" s="5"/>
      <c r="B169" s="3"/>
      <c r="C169" s="3"/>
      <c r="D169" s="3"/>
      <c r="E169" s="3"/>
      <c r="F169" s="45"/>
      <c r="G169" s="84"/>
      <c r="H169" s="84"/>
      <c r="I169" s="84"/>
      <c r="J169" s="84"/>
      <c r="K169" s="84"/>
      <c r="L169" s="84"/>
    </row>
    <row r="170" spans="1:12" ht="18" customHeight="1" x14ac:dyDescent="0.25">
      <c r="A170" s="5"/>
      <c r="B170" s="3"/>
      <c r="C170" s="22" t="s">
        <v>8</v>
      </c>
      <c r="D170" s="3"/>
      <c r="E170" s="3"/>
      <c r="F170" s="56">
        <v>1.0599730000000001</v>
      </c>
      <c r="G170" s="85">
        <v>1.0512903600000001</v>
      </c>
      <c r="H170" s="85">
        <v>1.0469999999999999</v>
      </c>
      <c r="I170" s="85">
        <v>1.0474999999999999</v>
      </c>
      <c r="J170" s="85">
        <v>1.0479999999999998</v>
      </c>
      <c r="K170" s="85">
        <v>1.0484999999999998</v>
      </c>
      <c r="L170" s="85">
        <v>1.0489999999999997</v>
      </c>
    </row>
    <row r="171" spans="1:12" s="6" customFormat="1" x14ac:dyDescent="0.25">
      <c r="A171" s="4"/>
      <c r="B171" s="21"/>
      <c r="C171" s="3"/>
      <c r="D171" s="3"/>
      <c r="E171" s="3"/>
      <c r="F171" s="30"/>
      <c r="G171" s="28"/>
      <c r="H171" s="29"/>
      <c r="I171" s="29"/>
      <c r="J171" s="35"/>
      <c r="K171" s="35"/>
      <c r="L171" s="35"/>
    </row>
    <row r="172" spans="1:12" ht="15" customHeight="1" thickBot="1" x14ac:dyDescent="0.3">
      <c r="A172" s="5"/>
      <c r="B172" s="17" t="s">
        <v>148</v>
      </c>
      <c r="C172" s="18"/>
      <c r="D172" s="18"/>
      <c r="E172" s="18"/>
      <c r="F172" s="32"/>
      <c r="G172" s="32"/>
      <c r="H172" s="32"/>
      <c r="I172" s="32"/>
      <c r="J172" s="32"/>
      <c r="K172" s="32"/>
      <c r="L172" s="32"/>
    </row>
    <row r="173" spans="1:12" ht="16.5" thickTop="1" x14ac:dyDescent="0.25">
      <c r="A173" s="5"/>
      <c r="B173" s="3"/>
      <c r="C173" s="5" t="s">
        <v>112</v>
      </c>
      <c r="D173" s="5"/>
      <c r="E173" s="5"/>
      <c r="F173" s="49">
        <v>5279000</v>
      </c>
      <c r="G173" s="90">
        <v>5345000</v>
      </c>
      <c r="H173" s="97">
        <v>6327000</v>
      </c>
      <c r="I173" s="97">
        <v>6465103.67778592</v>
      </c>
      <c r="J173" s="97">
        <v>6781022.1569622457</v>
      </c>
      <c r="K173" s="97">
        <v>6504003</v>
      </c>
      <c r="L173" s="97">
        <v>6678816.5703630494</v>
      </c>
    </row>
    <row r="174" spans="1:12" x14ac:dyDescent="0.25">
      <c r="A174" s="5"/>
      <c r="B174" s="3"/>
      <c r="C174" s="3" t="s">
        <v>125</v>
      </c>
      <c r="D174" s="3"/>
      <c r="E174" s="3"/>
      <c r="F174" s="96">
        <v>5550296</v>
      </c>
      <c r="G174" s="96">
        <v>5702444.1695803506</v>
      </c>
      <c r="H174" s="96">
        <v>5948129</v>
      </c>
      <c r="I174" s="96">
        <v>6152926.2460549204</v>
      </c>
      <c r="J174" s="96">
        <v>6306248.1298822211</v>
      </c>
      <c r="K174" s="96">
        <v>6462119.4941062676</v>
      </c>
      <c r="L174" s="96">
        <v>6678816.5703630494</v>
      </c>
    </row>
    <row r="175" spans="1:12" x14ac:dyDescent="0.25">
      <c r="A175" s="5"/>
      <c r="B175" s="3"/>
      <c r="C175" s="3"/>
      <c r="D175" s="3"/>
      <c r="E175" s="3"/>
      <c r="F175" s="57"/>
      <c r="G175" s="91"/>
      <c r="H175" s="91"/>
      <c r="I175" s="91"/>
      <c r="J175" s="91"/>
      <c r="K175" s="91"/>
      <c r="L175" s="91"/>
    </row>
    <row r="176" spans="1:12" x14ac:dyDescent="0.25">
      <c r="A176" s="5"/>
      <c r="B176" s="3"/>
      <c r="C176" s="3" t="s">
        <v>17</v>
      </c>
      <c r="D176" s="3"/>
      <c r="E176" s="3"/>
      <c r="F176" s="57"/>
      <c r="G176" s="92"/>
      <c r="H176" s="92"/>
      <c r="I176" s="92"/>
      <c r="J176" s="92"/>
      <c r="K176" s="92"/>
      <c r="L176" s="92"/>
    </row>
    <row r="177" spans="1:12" x14ac:dyDescent="0.25">
      <c r="A177" s="5"/>
      <c r="B177" s="3"/>
      <c r="C177" s="3"/>
      <c r="D177" s="3" t="s">
        <v>18</v>
      </c>
      <c r="E177" s="3"/>
      <c r="F177" s="37">
        <v>1809866.9530108913</v>
      </c>
      <c r="G177" s="91">
        <v>1827262.0141229224</v>
      </c>
      <c r="H177" s="96">
        <v>1859752.8814396611</v>
      </c>
      <c r="I177" s="96">
        <v>1900776.5630265777</v>
      </c>
      <c r="J177" s="96">
        <v>1902728.2148333103</v>
      </c>
      <c r="K177" s="96">
        <v>1902296.6504368328</v>
      </c>
      <c r="L177" s="96">
        <v>1996060.5759061677</v>
      </c>
    </row>
    <row r="178" spans="1:12" x14ac:dyDescent="0.25">
      <c r="A178" s="5"/>
      <c r="B178" s="3"/>
      <c r="C178" s="3"/>
      <c r="D178" s="3" t="s">
        <v>19</v>
      </c>
      <c r="E178" s="3"/>
      <c r="F178" s="37"/>
      <c r="G178" s="77"/>
      <c r="H178" s="93"/>
      <c r="I178" s="93"/>
      <c r="J178" s="93"/>
      <c r="K178" s="93"/>
      <c r="L178" s="93"/>
    </row>
    <row r="179" spans="1:12" ht="14.25" customHeight="1" x14ac:dyDescent="0.25">
      <c r="A179" s="5"/>
      <c r="B179" s="3"/>
      <c r="C179" s="3"/>
      <c r="D179" s="3"/>
      <c r="E179" s="3" t="s">
        <v>20</v>
      </c>
      <c r="F179" s="37">
        <v>2155915.4989237445</v>
      </c>
      <c r="G179" s="93">
        <v>2208835.1179725779</v>
      </c>
      <c r="H179" s="91">
        <v>2295925.1324137705</v>
      </c>
      <c r="I179" s="91">
        <v>2373117.3279154245</v>
      </c>
      <c r="J179" s="91">
        <v>2429586.7387116849</v>
      </c>
      <c r="K179" s="91">
        <v>2482538.8348190254</v>
      </c>
      <c r="L179" s="91">
        <v>2542876.103649471</v>
      </c>
    </row>
    <row r="180" spans="1:12" x14ac:dyDescent="0.25">
      <c r="A180" s="5"/>
      <c r="B180" s="3"/>
      <c r="C180" s="3"/>
      <c r="D180" s="3" t="s">
        <v>97</v>
      </c>
      <c r="E180" s="3"/>
      <c r="F180" s="37">
        <v>1583548.8572565571</v>
      </c>
      <c r="G180" s="91">
        <v>1666347.0374848498</v>
      </c>
      <c r="H180" s="91">
        <v>1792451.4129832238</v>
      </c>
      <c r="I180" s="91">
        <v>1879032.3551129187</v>
      </c>
      <c r="J180" s="91">
        <v>1973933.1763372261</v>
      </c>
      <c r="K180" s="91">
        <v>2077284.0088504099</v>
      </c>
      <c r="L180" s="91">
        <v>2139879.8908074107</v>
      </c>
    </row>
    <row r="181" spans="1:12" x14ac:dyDescent="0.25">
      <c r="A181" s="5"/>
      <c r="B181" s="3"/>
      <c r="C181" s="3"/>
      <c r="D181" s="3"/>
      <c r="E181" s="3"/>
      <c r="F181" s="57"/>
      <c r="G181" s="92"/>
      <c r="H181" s="92"/>
      <c r="I181" s="92"/>
      <c r="J181" s="92"/>
      <c r="K181" s="92"/>
      <c r="L181" s="92"/>
    </row>
    <row r="182" spans="1:12" s="25" customFormat="1" ht="18.75" x14ac:dyDescent="0.25">
      <c r="A182" s="19"/>
      <c r="C182" s="3" t="s">
        <v>21</v>
      </c>
      <c r="D182" s="3"/>
      <c r="E182" s="3"/>
      <c r="F182" s="58">
        <v>29996385.455087528</v>
      </c>
      <c r="G182" s="94">
        <v>30824022.538272165</v>
      </c>
      <c r="H182" s="94">
        <v>32152050.95587381</v>
      </c>
      <c r="I182" s="94">
        <v>33259060.789486058</v>
      </c>
      <c r="J182" s="94">
        <v>34087827.72909309</v>
      </c>
      <c r="K182" s="94">
        <v>34930375.643817663</v>
      </c>
      <c r="L182" s="94">
        <v>36101711.191151619</v>
      </c>
    </row>
    <row r="183" spans="1:12" ht="18.75" x14ac:dyDescent="0.25">
      <c r="A183" s="19"/>
      <c r="B183" s="21"/>
      <c r="C183" s="3" t="s">
        <v>96</v>
      </c>
      <c r="D183" s="3"/>
      <c r="E183" s="3"/>
      <c r="F183" s="37">
        <v>355230.64682545629</v>
      </c>
      <c r="G183" s="95">
        <v>360886.00454860937</v>
      </c>
      <c r="H183" s="95">
        <v>364730.72622895084</v>
      </c>
      <c r="I183" s="95">
        <v>366822.95173292561</v>
      </c>
      <c r="J183" s="95">
        <v>366740.59388264985</v>
      </c>
      <c r="K183" s="95">
        <v>365617.12848928431</v>
      </c>
      <c r="L183" s="95">
        <v>365179.12889201898</v>
      </c>
    </row>
    <row r="184" spans="1:12" ht="18.75" x14ac:dyDescent="0.25">
      <c r="A184" s="19"/>
      <c r="B184" s="21"/>
      <c r="C184" s="3"/>
      <c r="D184" s="3"/>
      <c r="E184" s="3"/>
    </row>
    <row r="185" spans="1:12" s="6" customFormat="1" ht="49.5" customHeight="1" x14ac:dyDescent="0.25">
      <c r="A185" s="19" t="s">
        <v>100</v>
      </c>
      <c r="B185" s="21"/>
      <c r="C185" s="25"/>
      <c r="D185" s="25"/>
      <c r="E185" s="25"/>
      <c r="F185" s="30"/>
      <c r="G185" s="31"/>
      <c r="H185" s="29"/>
      <c r="I185" s="29"/>
      <c r="J185" s="30" t="s">
        <v>165</v>
      </c>
      <c r="K185" s="35"/>
      <c r="L185" s="35"/>
    </row>
    <row r="186" spans="1:12" ht="16.5" thickBot="1" x14ac:dyDescent="0.3">
      <c r="A186" s="5"/>
      <c r="B186" s="17" t="s">
        <v>156</v>
      </c>
      <c r="C186" s="18"/>
      <c r="D186" s="18"/>
      <c r="E186" s="18"/>
      <c r="F186" s="32"/>
      <c r="G186" s="32"/>
      <c r="H186" s="32"/>
      <c r="I186" s="32"/>
      <c r="J186" s="32"/>
      <c r="K186" s="32"/>
      <c r="L186" s="32"/>
    </row>
    <row r="187" spans="1:12" ht="16.5" thickTop="1" x14ac:dyDescent="0.25">
      <c r="A187" s="5"/>
      <c r="B187" s="24"/>
      <c r="C187" s="23" t="s">
        <v>142</v>
      </c>
      <c r="D187" s="24"/>
      <c r="E187" s="24"/>
      <c r="F187" s="48">
        <v>224308900</v>
      </c>
      <c r="G187" s="48">
        <v>224241000</v>
      </c>
      <c r="H187" s="48">
        <v>241188000</v>
      </c>
      <c r="I187" s="48">
        <v>257245000</v>
      </c>
      <c r="J187" s="48">
        <v>269237000</v>
      </c>
      <c r="K187" s="48">
        <v>282394000</v>
      </c>
      <c r="L187" s="48">
        <v>297053000</v>
      </c>
    </row>
    <row r="188" spans="1:12" x14ac:dyDescent="0.25">
      <c r="A188" s="5"/>
      <c r="B188" s="24"/>
      <c r="C188" s="24" t="s">
        <v>139</v>
      </c>
      <c r="D188" s="24"/>
      <c r="E188" s="24"/>
      <c r="F188" s="42">
        <v>222897100</v>
      </c>
      <c r="G188" s="76">
        <v>222213000</v>
      </c>
      <c r="H188" s="76">
        <v>238672000</v>
      </c>
      <c r="I188" s="76">
        <v>253925000</v>
      </c>
      <c r="J188" s="76">
        <v>264828000</v>
      </c>
      <c r="K188" s="76">
        <v>276778000</v>
      </c>
      <c r="L188" s="76">
        <v>289960000</v>
      </c>
    </row>
    <row r="189" spans="1:12" x14ac:dyDescent="0.25">
      <c r="A189" s="5"/>
      <c r="B189" s="24"/>
      <c r="C189" s="23"/>
      <c r="D189" s="24"/>
      <c r="E189" s="24"/>
      <c r="F189" s="33"/>
      <c r="G189" s="76"/>
      <c r="H189" s="76"/>
      <c r="I189" s="76"/>
      <c r="J189" s="76"/>
      <c r="K189" s="76"/>
      <c r="L189" s="76"/>
    </row>
    <row r="190" spans="1:12" x14ac:dyDescent="0.25">
      <c r="A190" s="5"/>
      <c r="B190" s="24"/>
      <c r="C190" s="24" t="s">
        <v>73</v>
      </c>
      <c r="D190" s="24"/>
      <c r="E190" s="24"/>
      <c r="F190" s="42">
        <v>220198400</v>
      </c>
      <c r="G190" s="73">
        <v>219660000</v>
      </c>
      <c r="H190" s="73">
        <v>236042000</v>
      </c>
      <c r="I190" s="73">
        <v>251171000</v>
      </c>
      <c r="J190" s="73">
        <v>262010000</v>
      </c>
      <c r="K190" s="73">
        <v>273900000</v>
      </c>
      <c r="L190" s="73">
        <v>286989000</v>
      </c>
    </row>
    <row r="191" spans="1:12" x14ac:dyDescent="0.25">
      <c r="A191" s="5"/>
      <c r="B191" s="24"/>
      <c r="C191" s="24" t="s">
        <v>129</v>
      </c>
      <c r="D191" s="24"/>
      <c r="E191" s="24"/>
      <c r="F191" s="42">
        <v>2693500</v>
      </c>
      <c r="G191" s="76">
        <v>2548000</v>
      </c>
      <c r="H191" s="76">
        <v>2620000</v>
      </c>
      <c r="I191" s="76">
        <v>2744000</v>
      </c>
      <c r="J191" s="76">
        <v>2807000</v>
      </c>
      <c r="K191" s="76">
        <v>2867000</v>
      </c>
      <c r="L191" s="76">
        <v>2960000</v>
      </c>
    </row>
    <row r="192" spans="1:12" x14ac:dyDescent="0.25">
      <c r="A192" s="5"/>
      <c r="B192" s="24"/>
      <c r="C192" s="24" t="s">
        <v>140</v>
      </c>
      <c r="D192" s="24"/>
      <c r="E192" s="24"/>
      <c r="F192" s="42">
        <v>5200</v>
      </c>
      <c r="G192" s="76">
        <v>5000</v>
      </c>
      <c r="H192" s="76">
        <v>10000</v>
      </c>
      <c r="I192" s="76">
        <v>10000</v>
      </c>
      <c r="J192" s="76">
        <v>11000</v>
      </c>
      <c r="K192" s="76">
        <v>11000</v>
      </c>
      <c r="L192" s="76">
        <v>11000</v>
      </c>
    </row>
    <row r="193" spans="1:12" x14ac:dyDescent="0.25">
      <c r="A193" s="5"/>
      <c r="B193" s="24"/>
      <c r="C193" s="24"/>
      <c r="D193" s="24"/>
      <c r="E193" s="24"/>
      <c r="F193" s="42"/>
      <c r="G193" s="76"/>
      <c r="H193" s="76"/>
      <c r="I193" s="76"/>
      <c r="J193" s="76"/>
      <c r="K193" s="76"/>
      <c r="L193" s="76"/>
    </row>
    <row r="194" spans="1:12" x14ac:dyDescent="0.25">
      <c r="A194" s="5"/>
      <c r="B194" s="24"/>
      <c r="C194" s="24" t="s">
        <v>66</v>
      </c>
      <c r="D194" s="24"/>
      <c r="E194" s="24"/>
      <c r="F194" s="42">
        <v>1411300</v>
      </c>
      <c r="G194" s="76">
        <v>2027000</v>
      </c>
      <c r="H194" s="76">
        <v>2515000</v>
      </c>
      <c r="I194" s="76">
        <v>3319000</v>
      </c>
      <c r="J194" s="76">
        <v>4408000</v>
      </c>
      <c r="K194" s="76">
        <v>5614000</v>
      </c>
      <c r="L194" s="76">
        <v>7091000</v>
      </c>
    </row>
    <row r="195" spans="1:12" x14ac:dyDescent="0.25">
      <c r="A195" s="5"/>
      <c r="B195" s="24"/>
      <c r="C195" s="24" t="s">
        <v>141</v>
      </c>
      <c r="D195" s="24"/>
      <c r="E195" s="24"/>
      <c r="F195" s="42">
        <v>500</v>
      </c>
      <c r="G195" s="76">
        <v>1000</v>
      </c>
      <c r="H195" s="76">
        <v>1000</v>
      </c>
      <c r="I195" s="76">
        <v>1000</v>
      </c>
      <c r="J195" s="76">
        <v>1000</v>
      </c>
      <c r="K195" s="76">
        <v>2000</v>
      </c>
      <c r="L195" s="76">
        <v>2000</v>
      </c>
    </row>
    <row r="196" spans="1:12" x14ac:dyDescent="0.25">
      <c r="A196" s="5"/>
      <c r="B196" s="24"/>
      <c r="C196" s="24"/>
      <c r="D196" s="24"/>
      <c r="E196" s="24"/>
      <c r="F196" s="42"/>
      <c r="G196" s="76"/>
      <c r="H196" s="76"/>
      <c r="I196" s="76"/>
      <c r="J196" s="76"/>
      <c r="K196" s="76"/>
      <c r="L196" s="76"/>
    </row>
    <row r="197" spans="1:12" ht="15.75" customHeight="1" x14ac:dyDescent="0.25">
      <c r="A197" s="5"/>
      <c r="B197" s="24"/>
      <c r="C197" s="24" t="s">
        <v>99</v>
      </c>
      <c r="D197" s="24"/>
      <c r="E197" s="24"/>
      <c r="F197" s="42">
        <v>182436300</v>
      </c>
      <c r="G197" s="76">
        <v>174839000</v>
      </c>
      <c r="H197" s="76">
        <v>179962000</v>
      </c>
      <c r="I197" s="76">
        <v>183045000</v>
      </c>
      <c r="J197" s="76">
        <v>181971000</v>
      </c>
      <c r="K197" s="76">
        <v>180719000</v>
      </c>
      <c r="L197" s="76">
        <v>179290000</v>
      </c>
    </row>
    <row r="198" spans="1:12" x14ac:dyDescent="0.25">
      <c r="A198" s="5"/>
      <c r="B198" s="24"/>
      <c r="C198" s="24" t="s">
        <v>76</v>
      </c>
      <c r="D198" s="24"/>
      <c r="E198" s="24"/>
      <c r="F198" s="42">
        <v>37762100</v>
      </c>
      <c r="G198" s="76">
        <v>44821000</v>
      </c>
      <c r="H198" s="76">
        <v>56080000</v>
      </c>
      <c r="I198" s="76">
        <v>68126000</v>
      </c>
      <c r="J198" s="76">
        <v>80039000</v>
      </c>
      <c r="K198" s="76">
        <v>93181000</v>
      </c>
      <c r="L198" s="76">
        <v>107699000</v>
      </c>
    </row>
    <row r="199" spans="1:12" x14ac:dyDescent="0.25">
      <c r="A199" s="5"/>
      <c r="B199" s="24"/>
      <c r="C199" s="24"/>
      <c r="D199" s="24"/>
      <c r="E199" s="24"/>
      <c r="F199" s="42"/>
      <c r="G199" s="76"/>
      <c r="H199" s="76"/>
      <c r="I199" s="76"/>
      <c r="J199" s="76"/>
      <c r="K199" s="76"/>
      <c r="L199" s="76"/>
    </row>
    <row r="200" spans="1:12" x14ac:dyDescent="0.25">
      <c r="A200" s="5"/>
      <c r="B200" s="24"/>
      <c r="C200" s="24" t="s">
        <v>158</v>
      </c>
      <c r="D200" s="24"/>
      <c r="E200" s="24"/>
      <c r="F200" s="42">
        <v>1862000</v>
      </c>
      <c r="G200" s="76">
        <v>1917900</v>
      </c>
      <c r="H200" s="76">
        <v>1970300</v>
      </c>
      <c r="I200" s="76">
        <v>2018300</v>
      </c>
      <c r="J200" s="76">
        <v>2063400</v>
      </c>
      <c r="K200" s="76">
        <v>2105700</v>
      </c>
      <c r="L200" s="76">
        <v>2145200</v>
      </c>
    </row>
    <row r="201" spans="1:12" x14ac:dyDescent="0.25">
      <c r="A201" s="5"/>
      <c r="B201" s="24"/>
      <c r="C201" s="24"/>
      <c r="D201" s="24"/>
      <c r="E201" s="24"/>
      <c r="F201" s="42"/>
      <c r="G201" s="76"/>
      <c r="H201" s="76"/>
      <c r="I201" s="76"/>
      <c r="J201" s="76"/>
      <c r="K201" s="76"/>
      <c r="L201" s="76"/>
    </row>
    <row r="202" spans="1:12" x14ac:dyDescent="0.25">
      <c r="A202" s="5"/>
      <c r="B202" s="24"/>
      <c r="C202" s="24" t="s">
        <v>121</v>
      </c>
      <c r="D202" s="24"/>
      <c r="E202" s="24"/>
      <c r="F202" s="42">
        <v>1745300</v>
      </c>
      <c r="G202" s="76">
        <v>1807900</v>
      </c>
      <c r="H202" s="76">
        <v>1866700</v>
      </c>
      <c r="I202" s="76">
        <v>1920500</v>
      </c>
      <c r="J202" s="76">
        <v>1970800</v>
      </c>
      <c r="K202" s="76">
        <v>2013800</v>
      </c>
      <c r="L202" s="76">
        <v>2047000</v>
      </c>
    </row>
    <row r="203" spans="1:12" x14ac:dyDescent="0.25">
      <c r="A203" s="5"/>
      <c r="B203" s="24"/>
      <c r="C203" s="24"/>
      <c r="D203" s="24"/>
      <c r="E203" s="24" t="s">
        <v>122</v>
      </c>
      <c r="F203" s="42">
        <v>912500</v>
      </c>
      <c r="G203" s="76">
        <v>944400</v>
      </c>
      <c r="H203" s="76">
        <v>974300</v>
      </c>
      <c r="I203" s="76">
        <v>1001700</v>
      </c>
      <c r="J203" s="76">
        <v>1027400</v>
      </c>
      <c r="K203" s="76">
        <v>1049500</v>
      </c>
      <c r="L203" s="76">
        <v>1066800</v>
      </c>
    </row>
    <row r="204" spans="1:12" x14ac:dyDescent="0.25">
      <c r="A204" s="5"/>
      <c r="B204" s="24"/>
      <c r="C204" s="24"/>
      <c r="D204" s="24"/>
      <c r="E204" s="24" t="s">
        <v>123</v>
      </c>
      <c r="F204" s="42">
        <v>832800</v>
      </c>
      <c r="G204" s="76">
        <v>863500</v>
      </c>
      <c r="H204" s="76">
        <v>892400</v>
      </c>
      <c r="I204" s="76">
        <v>918800</v>
      </c>
      <c r="J204" s="76">
        <v>943400</v>
      </c>
      <c r="K204" s="76">
        <v>964300</v>
      </c>
      <c r="L204" s="76">
        <v>980200</v>
      </c>
    </row>
    <row r="205" spans="1:12" ht="9.9499999999999993" customHeight="1" x14ac:dyDescent="0.25">
      <c r="A205" s="5"/>
      <c r="B205" s="3"/>
      <c r="C205" s="3"/>
      <c r="D205" s="3"/>
      <c r="E205" s="3"/>
      <c r="F205" s="45"/>
      <c r="G205" s="84"/>
      <c r="H205" s="84"/>
      <c r="I205" s="84"/>
      <c r="J205" s="84"/>
      <c r="K205" s="84"/>
      <c r="L205" s="84"/>
    </row>
    <row r="206" spans="1:12" x14ac:dyDescent="0.25">
      <c r="A206" s="5"/>
      <c r="B206" s="24"/>
      <c r="C206" s="24" t="s">
        <v>83</v>
      </c>
      <c r="D206" s="24"/>
      <c r="E206" s="24"/>
      <c r="F206" s="42">
        <v>817300</v>
      </c>
      <c r="G206" s="76">
        <v>942500</v>
      </c>
      <c r="H206" s="76">
        <v>1060500</v>
      </c>
      <c r="I206" s="76">
        <v>1172900</v>
      </c>
      <c r="J206" s="76">
        <v>1280400</v>
      </c>
      <c r="K206" s="76">
        <v>1383300</v>
      </c>
      <c r="L206" s="76">
        <v>1481200</v>
      </c>
    </row>
    <row r="207" spans="1:12" x14ac:dyDescent="0.25">
      <c r="A207" s="5"/>
      <c r="B207" s="24"/>
      <c r="C207" s="24"/>
      <c r="D207" s="24"/>
      <c r="E207" s="24" t="s">
        <v>84</v>
      </c>
      <c r="F207" s="42">
        <v>403300</v>
      </c>
      <c r="G207" s="76">
        <v>466400</v>
      </c>
      <c r="H207" s="76">
        <v>526100</v>
      </c>
      <c r="I207" s="76">
        <v>583400</v>
      </c>
      <c r="J207" s="76">
        <v>638600</v>
      </c>
      <c r="K207" s="76">
        <v>691600</v>
      </c>
      <c r="L207" s="76">
        <v>742000</v>
      </c>
    </row>
    <row r="208" spans="1:12" x14ac:dyDescent="0.25">
      <c r="A208" s="5"/>
      <c r="B208" s="24"/>
      <c r="C208" s="24"/>
      <c r="D208" s="24"/>
      <c r="E208" s="24" t="s">
        <v>85</v>
      </c>
      <c r="F208" s="42">
        <v>414000</v>
      </c>
      <c r="G208" s="76">
        <v>476100</v>
      </c>
      <c r="H208" s="76">
        <v>534400</v>
      </c>
      <c r="I208" s="76">
        <v>589500</v>
      </c>
      <c r="J208" s="76">
        <v>641800</v>
      </c>
      <c r="K208" s="76">
        <v>691700</v>
      </c>
      <c r="L208" s="76">
        <v>739200</v>
      </c>
    </row>
    <row r="209" spans="1:12" ht="9.9499999999999993" customHeight="1" x14ac:dyDescent="0.25">
      <c r="A209" s="5"/>
      <c r="B209" s="3"/>
      <c r="C209" s="3"/>
      <c r="D209" s="3"/>
      <c r="E209" s="3"/>
      <c r="F209" s="45"/>
      <c r="G209" s="84"/>
      <c r="H209" s="84"/>
      <c r="I209" s="84"/>
      <c r="J209" s="84"/>
      <c r="K209" s="84"/>
      <c r="L209" s="84"/>
    </row>
    <row r="210" spans="1:12" x14ac:dyDescent="0.25">
      <c r="A210" s="5"/>
      <c r="B210" s="24"/>
      <c r="C210" s="24" t="s">
        <v>51</v>
      </c>
      <c r="D210" s="24"/>
      <c r="E210" s="24"/>
      <c r="F210" s="42">
        <v>703500</v>
      </c>
      <c r="G210" s="76">
        <v>819700</v>
      </c>
      <c r="H210" s="76">
        <v>938200</v>
      </c>
      <c r="I210" s="76">
        <v>1055400</v>
      </c>
      <c r="J210" s="76">
        <v>1171600</v>
      </c>
      <c r="K210" s="76">
        <v>1286600</v>
      </c>
      <c r="L210" s="76">
        <v>1400200</v>
      </c>
    </row>
    <row r="211" spans="1:12" x14ac:dyDescent="0.25">
      <c r="A211" s="5"/>
      <c r="B211" s="24"/>
      <c r="C211" s="24"/>
      <c r="D211" s="24"/>
      <c r="E211" s="24" t="s">
        <v>53</v>
      </c>
      <c r="F211" s="42">
        <v>354300</v>
      </c>
      <c r="G211" s="76">
        <v>413100</v>
      </c>
      <c r="H211" s="76">
        <v>472600</v>
      </c>
      <c r="I211" s="76">
        <v>531200</v>
      </c>
      <c r="J211" s="76">
        <v>589900</v>
      </c>
      <c r="K211" s="76">
        <v>648200</v>
      </c>
      <c r="L211" s="76">
        <v>705600</v>
      </c>
    </row>
    <row r="212" spans="1:12" x14ac:dyDescent="0.25">
      <c r="A212" s="5"/>
      <c r="B212" s="24"/>
      <c r="C212" s="24"/>
      <c r="D212" s="24"/>
      <c r="E212" s="24" t="s">
        <v>52</v>
      </c>
      <c r="F212" s="42">
        <v>349200</v>
      </c>
      <c r="G212" s="76">
        <v>406600</v>
      </c>
      <c r="H212" s="76">
        <v>465600</v>
      </c>
      <c r="I212" s="76">
        <v>524200</v>
      </c>
      <c r="J212" s="76">
        <v>581700</v>
      </c>
      <c r="K212" s="76">
        <v>638400</v>
      </c>
      <c r="L212" s="76">
        <v>694600</v>
      </c>
    </row>
    <row r="213" spans="1:12" x14ac:dyDescent="0.25">
      <c r="A213" s="5"/>
      <c r="B213" s="24"/>
      <c r="C213" s="24"/>
      <c r="D213" s="24"/>
      <c r="E213" s="24"/>
      <c r="F213" s="45"/>
      <c r="G213" s="84"/>
      <c r="H213" s="84"/>
      <c r="I213" s="84"/>
      <c r="J213" s="84"/>
      <c r="K213" s="84"/>
      <c r="L213" s="84"/>
    </row>
    <row r="214" spans="1:12" x14ac:dyDescent="0.25">
      <c r="A214" s="5"/>
      <c r="B214" s="24"/>
      <c r="C214" s="24" t="s">
        <v>115</v>
      </c>
      <c r="D214" s="24"/>
      <c r="E214" s="24"/>
      <c r="F214" s="42">
        <v>4240</v>
      </c>
      <c r="G214" s="76">
        <v>5640</v>
      </c>
      <c r="H214" s="76">
        <v>7370</v>
      </c>
      <c r="I214" s="76">
        <v>9470</v>
      </c>
      <c r="J214" s="76">
        <v>11950</v>
      </c>
      <c r="K214" s="76">
        <v>14810</v>
      </c>
      <c r="L214" s="76">
        <v>18050</v>
      </c>
    </row>
    <row r="215" spans="1:12" x14ac:dyDescent="0.25">
      <c r="A215" s="5"/>
      <c r="B215" s="24"/>
      <c r="C215" s="24"/>
      <c r="D215" s="24"/>
      <c r="E215" s="24"/>
      <c r="F215" s="45"/>
      <c r="G215" s="84"/>
      <c r="H215" s="84"/>
      <c r="I215" s="84"/>
      <c r="J215" s="84"/>
      <c r="K215" s="84"/>
      <c r="L215" s="84"/>
    </row>
    <row r="216" spans="1:12" x14ac:dyDescent="0.25">
      <c r="A216" s="5"/>
      <c r="B216" s="24"/>
      <c r="C216" s="24" t="s">
        <v>54</v>
      </c>
      <c r="D216" s="24"/>
      <c r="E216" s="24"/>
      <c r="F216" s="42">
        <v>104500</v>
      </c>
      <c r="G216" s="76">
        <v>96600</v>
      </c>
      <c r="H216" s="76">
        <v>96400</v>
      </c>
      <c r="I216" s="76">
        <v>95300</v>
      </c>
      <c r="J216" s="76">
        <v>92300</v>
      </c>
      <c r="K216" s="76">
        <v>89700</v>
      </c>
      <c r="L216" s="76">
        <v>87600</v>
      </c>
    </row>
    <row r="217" spans="1:12" x14ac:dyDescent="0.25">
      <c r="A217" s="5"/>
      <c r="B217" s="24"/>
      <c r="C217" s="24"/>
      <c r="D217" s="24"/>
      <c r="E217" s="24" t="s">
        <v>55</v>
      </c>
      <c r="F217" s="42">
        <v>86200</v>
      </c>
      <c r="G217" s="76">
        <v>80600</v>
      </c>
      <c r="H217" s="76">
        <v>81200</v>
      </c>
      <c r="I217" s="76">
        <v>81000</v>
      </c>
      <c r="J217" s="76">
        <v>79100</v>
      </c>
      <c r="K217" s="76">
        <v>77500</v>
      </c>
      <c r="L217" s="76">
        <v>76200</v>
      </c>
    </row>
    <row r="218" spans="1:12" x14ac:dyDescent="0.25">
      <c r="A218" s="5"/>
      <c r="B218" s="24"/>
      <c r="C218" s="24"/>
      <c r="D218" s="24"/>
      <c r="E218" s="24" t="s">
        <v>56</v>
      </c>
      <c r="F218" s="42">
        <v>124500</v>
      </c>
      <c r="G218" s="76">
        <v>114200</v>
      </c>
      <c r="H218" s="76">
        <v>113000</v>
      </c>
      <c r="I218" s="76">
        <v>110900</v>
      </c>
      <c r="J218" s="76">
        <v>106700</v>
      </c>
      <c r="K218" s="76">
        <v>103000</v>
      </c>
      <c r="L218" s="76">
        <v>99900</v>
      </c>
    </row>
    <row r="219" spans="1:12" x14ac:dyDescent="0.25">
      <c r="A219" s="5"/>
      <c r="B219" s="24"/>
      <c r="C219" s="24"/>
      <c r="D219" s="24"/>
      <c r="E219" s="24"/>
      <c r="F219" s="45"/>
      <c r="G219" s="84"/>
      <c r="H219" s="84"/>
      <c r="I219" s="84"/>
      <c r="J219" s="84"/>
      <c r="K219" s="84"/>
      <c r="L219" s="84"/>
    </row>
    <row r="220" spans="1:12" x14ac:dyDescent="0.25">
      <c r="A220" s="5"/>
      <c r="B220" s="24"/>
      <c r="C220" s="24" t="s">
        <v>57</v>
      </c>
      <c r="D220" s="24"/>
      <c r="E220" s="24"/>
      <c r="F220" s="42">
        <v>46000</v>
      </c>
      <c r="G220" s="76">
        <v>47400</v>
      </c>
      <c r="H220" s="76">
        <v>52700</v>
      </c>
      <c r="I220" s="76">
        <v>57900</v>
      </c>
      <c r="J220" s="76">
        <v>62400</v>
      </c>
      <c r="K220" s="76">
        <v>67200</v>
      </c>
      <c r="L220" s="76">
        <v>72600</v>
      </c>
    </row>
    <row r="221" spans="1:12" x14ac:dyDescent="0.25">
      <c r="A221" s="5"/>
      <c r="B221" s="24"/>
      <c r="C221" s="24"/>
      <c r="D221" s="24"/>
      <c r="E221" s="24" t="s">
        <v>98</v>
      </c>
      <c r="F221" s="42">
        <v>38500</v>
      </c>
      <c r="G221" s="76">
        <v>40000</v>
      </c>
      <c r="H221" s="76">
        <v>44800</v>
      </c>
      <c r="I221" s="76">
        <v>49600</v>
      </c>
      <c r="J221" s="76">
        <v>53700</v>
      </c>
      <c r="K221" s="76">
        <v>58300</v>
      </c>
      <c r="L221" s="76">
        <v>63300</v>
      </c>
    </row>
    <row r="222" spans="1:12" x14ac:dyDescent="0.25">
      <c r="A222" s="5"/>
      <c r="B222" s="24"/>
      <c r="C222" s="24"/>
      <c r="D222" s="24"/>
      <c r="E222" s="24" t="s">
        <v>58</v>
      </c>
      <c r="F222" s="42">
        <v>53300</v>
      </c>
      <c r="G222" s="76">
        <v>54600</v>
      </c>
      <c r="H222" s="76">
        <v>60500</v>
      </c>
      <c r="I222" s="76">
        <v>66200</v>
      </c>
      <c r="J222" s="76">
        <v>70900</v>
      </c>
      <c r="K222" s="76">
        <v>76100</v>
      </c>
      <c r="L222" s="76">
        <v>81900</v>
      </c>
    </row>
    <row r="223" spans="1:12" x14ac:dyDescent="0.25">
      <c r="A223" s="5"/>
      <c r="B223" s="24"/>
      <c r="C223" s="24"/>
      <c r="D223" s="24"/>
      <c r="E223" s="24"/>
      <c r="F223" s="45"/>
      <c r="G223" s="84"/>
      <c r="H223" s="84"/>
      <c r="I223" s="84"/>
      <c r="J223" s="84"/>
      <c r="K223" s="84"/>
      <c r="L223" s="84"/>
    </row>
    <row r="224" spans="1:12" x14ac:dyDescent="0.25">
      <c r="A224" s="5"/>
      <c r="B224" s="24"/>
      <c r="C224" s="24" t="s">
        <v>59</v>
      </c>
      <c r="D224" s="24"/>
      <c r="E224" s="24"/>
      <c r="F224" s="42">
        <v>1980</v>
      </c>
      <c r="G224" s="76">
        <v>2450</v>
      </c>
      <c r="H224" s="76">
        <v>2650</v>
      </c>
      <c r="I224" s="76">
        <v>3110</v>
      </c>
      <c r="J224" s="76">
        <v>3720</v>
      </c>
      <c r="K224" s="76">
        <v>4310</v>
      </c>
      <c r="L224" s="76">
        <v>5000</v>
      </c>
    </row>
    <row r="225" spans="1:12" x14ac:dyDescent="0.25">
      <c r="A225" s="5"/>
      <c r="B225" s="24"/>
      <c r="C225" s="24"/>
      <c r="D225" s="24"/>
      <c r="E225" s="24" t="s">
        <v>60</v>
      </c>
      <c r="F225" s="42">
        <v>1820</v>
      </c>
      <c r="G225" s="76">
        <v>2250</v>
      </c>
      <c r="H225" s="76">
        <v>2430</v>
      </c>
      <c r="I225" s="76">
        <v>2850</v>
      </c>
      <c r="J225" s="76">
        <v>3410</v>
      </c>
      <c r="K225" s="76">
        <v>3950</v>
      </c>
      <c r="L225" s="76">
        <v>4580</v>
      </c>
    </row>
    <row r="226" spans="1:12" x14ac:dyDescent="0.25">
      <c r="A226" s="5"/>
      <c r="B226" s="24"/>
      <c r="C226" s="24"/>
      <c r="D226" s="24"/>
      <c r="E226" s="24" t="s">
        <v>86</v>
      </c>
      <c r="F226" s="42">
        <v>2140</v>
      </c>
      <c r="G226" s="76">
        <v>2660</v>
      </c>
      <c r="H226" s="76">
        <v>2880</v>
      </c>
      <c r="I226" s="76">
        <v>3370</v>
      </c>
      <c r="J226" s="76">
        <v>4030</v>
      </c>
      <c r="K226" s="76">
        <v>4680</v>
      </c>
      <c r="L226" s="76">
        <v>5430</v>
      </c>
    </row>
    <row r="227" spans="1:12" x14ac:dyDescent="0.25">
      <c r="A227" s="5"/>
      <c r="B227" s="24"/>
      <c r="C227" s="24"/>
      <c r="D227" s="24"/>
      <c r="E227" s="24"/>
      <c r="F227" s="45"/>
      <c r="G227" s="86"/>
      <c r="H227" s="86"/>
      <c r="I227" s="86"/>
      <c r="J227" s="86"/>
      <c r="K227" s="84"/>
      <c r="L227" s="84"/>
    </row>
    <row r="228" spans="1:12" x14ac:dyDescent="0.25">
      <c r="A228" s="5"/>
      <c r="B228" s="24"/>
      <c r="C228" s="24" t="s">
        <v>116</v>
      </c>
      <c r="D228" s="24"/>
      <c r="E228" s="24"/>
      <c r="F228" s="42">
        <v>1590</v>
      </c>
      <c r="G228" s="76">
        <v>1980</v>
      </c>
      <c r="H228" s="76">
        <v>2040</v>
      </c>
      <c r="I228" s="76">
        <v>2410</v>
      </c>
      <c r="J228" s="76">
        <v>2820</v>
      </c>
      <c r="K228" s="76">
        <v>3310</v>
      </c>
      <c r="L228" s="76">
        <v>3840</v>
      </c>
    </row>
    <row r="229" spans="1:12" x14ac:dyDescent="0.25">
      <c r="A229" s="5"/>
      <c r="B229" s="24"/>
      <c r="C229" s="24"/>
      <c r="D229" s="24"/>
      <c r="E229" s="24"/>
      <c r="F229" s="45"/>
      <c r="G229" s="84"/>
      <c r="H229" s="84"/>
      <c r="I229" s="84"/>
      <c r="J229" s="84"/>
      <c r="K229" s="84"/>
      <c r="L229" s="84"/>
    </row>
    <row r="230" spans="1:12" x14ac:dyDescent="0.25">
      <c r="A230" s="5"/>
      <c r="B230" s="24"/>
      <c r="C230" s="24" t="s">
        <v>63</v>
      </c>
      <c r="D230" s="24"/>
      <c r="E230" s="24"/>
      <c r="F230" s="69">
        <v>1.0005837276599998</v>
      </c>
      <c r="G230" s="87">
        <v>1.00068007450165</v>
      </c>
      <c r="H230" s="87">
        <v>1.0000998000000001</v>
      </c>
      <c r="I230" s="87">
        <v>1.00029982</v>
      </c>
      <c r="J230" s="87">
        <v>1.00029982</v>
      </c>
      <c r="K230" s="87">
        <v>1.00029982</v>
      </c>
      <c r="L230" s="87">
        <v>1.00029982</v>
      </c>
    </row>
    <row r="231" spans="1:12" x14ac:dyDescent="0.25">
      <c r="A231" s="5"/>
      <c r="C231" s="24" t="s">
        <v>64</v>
      </c>
      <c r="D231" s="24"/>
      <c r="E231" s="24"/>
      <c r="F231" s="69">
        <v>1.0052692416</v>
      </c>
      <c r="G231" s="87">
        <v>1.0039010800000001</v>
      </c>
      <c r="H231" s="87">
        <v>1.0032000000000001</v>
      </c>
      <c r="I231" s="87">
        <v>1.0028000000000001</v>
      </c>
      <c r="J231" s="87">
        <v>1.0025000000000002</v>
      </c>
      <c r="K231" s="87">
        <v>1.0022000000000002</v>
      </c>
      <c r="L231" s="87">
        <v>1.0019000000000002</v>
      </c>
    </row>
    <row r="232" spans="1:12" s="25" customFormat="1" ht="14.25" customHeight="1" x14ac:dyDescent="0.25">
      <c r="A232" s="19"/>
      <c r="C232" s="24" t="s">
        <v>65</v>
      </c>
      <c r="D232" s="24"/>
      <c r="E232" s="24"/>
      <c r="F232" s="69">
        <v>1.0087066725</v>
      </c>
      <c r="G232" s="87">
        <v>1.004502</v>
      </c>
      <c r="H232" s="87">
        <v>1.0047036999999999</v>
      </c>
      <c r="I232" s="87">
        <v>1.0044033999999999</v>
      </c>
      <c r="J232" s="87">
        <v>1.0041031</v>
      </c>
      <c r="K232" s="87">
        <v>1.0038028000000001</v>
      </c>
      <c r="L232" s="87">
        <v>1.0035025</v>
      </c>
    </row>
    <row r="233" spans="1:12" s="25" customFormat="1" ht="14.25" customHeight="1" x14ac:dyDescent="0.25">
      <c r="A233" s="19"/>
      <c r="C233" s="24"/>
      <c r="D233" s="24"/>
      <c r="E233" s="24"/>
      <c r="F233" s="45"/>
      <c r="G233" s="84"/>
      <c r="H233" s="84"/>
      <c r="I233" s="84"/>
      <c r="J233" s="84"/>
      <c r="K233" s="84"/>
      <c r="L233" s="84"/>
    </row>
    <row r="234" spans="1:12" s="25" customFormat="1" ht="14.25" customHeight="1" x14ac:dyDescent="0.25">
      <c r="A234" s="19"/>
      <c r="C234" s="24" t="s">
        <v>132</v>
      </c>
      <c r="D234" s="24"/>
      <c r="E234" s="24"/>
      <c r="F234" s="45"/>
      <c r="G234" s="84"/>
      <c r="H234" s="84"/>
      <c r="I234" s="84"/>
      <c r="J234" s="84"/>
      <c r="K234" s="84"/>
      <c r="L234" s="84"/>
    </row>
    <row r="235" spans="1:12" s="25" customFormat="1" ht="14.25" customHeight="1" x14ac:dyDescent="0.25">
      <c r="A235" s="19"/>
      <c r="C235" s="27"/>
      <c r="D235" s="24" t="s">
        <v>127</v>
      </c>
      <c r="E235" s="24"/>
      <c r="F235" s="42">
        <v>1028500</v>
      </c>
      <c r="G235" s="76">
        <v>853000</v>
      </c>
      <c r="H235" s="76">
        <v>870000</v>
      </c>
      <c r="I235" s="76">
        <v>948000</v>
      </c>
      <c r="J235" s="76">
        <v>965000</v>
      </c>
      <c r="K235" s="76">
        <v>980000</v>
      </c>
      <c r="L235" s="76">
        <v>1008000</v>
      </c>
    </row>
    <row r="236" spans="1:12" s="25" customFormat="1" ht="14.25" customHeight="1" x14ac:dyDescent="0.25">
      <c r="A236" s="19"/>
      <c r="C236" s="27"/>
      <c r="D236" s="24" t="s">
        <v>131</v>
      </c>
      <c r="E236" s="24"/>
      <c r="F236" s="34">
        <v>820000</v>
      </c>
      <c r="G236" s="76">
        <v>830000</v>
      </c>
      <c r="H236" s="76">
        <v>857000</v>
      </c>
      <c r="I236" s="76">
        <v>881000</v>
      </c>
      <c r="J236" s="76">
        <v>908000</v>
      </c>
      <c r="K236" s="76">
        <v>934000</v>
      </c>
      <c r="L236" s="76">
        <v>965000</v>
      </c>
    </row>
    <row r="237" spans="1:12" s="25" customFormat="1" ht="14.25" customHeight="1" x14ac:dyDescent="0.25">
      <c r="A237" s="19"/>
      <c r="C237" s="27"/>
      <c r="D237" s="24" t="s">
        <v>130</v>
      </c>
      <c r="E237" s="24"/>
      <c r="F237" s="34">
        <v>477000</v>
      </c>
      <c r="G237" s="76">
        <v>504000</v>
      </c>
      <c r="H237" s="76">
        <v>523000</v>
      </c>
      <c r="I237" s="76">
        <v>537000</v>
      </c>
      <c r="J237" s="76">
        <v>548000</v>
      </c>
      <c r="K237" s="76">
        <v>559000</v>
      </c>
      <c r="L237" s="76">
        <v>579000</v>
      </c>
    </row>
    <row r="238" spans="1:12" s="25" customFormat="1" ht="14.25" customHeight="1" x14ac:dyDescent="0.25">
      <c r="A238" s="19"/>
      <c r="C238" s="27"/>
      <c r="D238" s="24" t="s">
        <v>128</v>
      </c>
      <c r="E238" s="24"/>
      <c r="F238" s="34">
        <v>368000</v>
      </c>
      <c r="G238" s="76">
        <v>361000</v>
      </c>
      <c r="H238" s="76">
        <v>370000</v>
      </c>
      <c r="I238" s="76">
        <v>378000</v>
      </c>
      <c r="J238" s="76">
        <v>386000</v>
      </c>
      <c r="K238" s="76">
        <v>394000</v>
      </c>
      <c r="L238" s="76">
        <v>408000</v>
      </c>
    </row>
    <row r="239" spans="1:12" ht="12.75" customHeight="1" x14ac:dyDescent="0.25">
      <c r="A239" s="19"/>
      <c r="B239" s="21"/>
      <c r="C239" s="3"/>
      <c r="D239" s="3"/>
      <c r="E239" s="3"/>
    </row>
  </sheetData>
  <mergeCells count="2">
    <mergeCell ref="C151:E151"/>
    <mergeCell ref="C150:E150"/>
  </mergeCells>
  <phoneticPr fontId="20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2011-10-28, dnr VER 2010-434</oddFooter>
  </headerFooter>
  <rowBreaks count="3" manualBreakCount="3">
    <brk id="42" max="16383" man="1"/>
    <brk id="136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workbookViewId="0">
      <selection activeCell="N32" sqref="N32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7" width="12.28515625" bestFit="1" customWidth="1"/>
    <col min="8" max="8" width="11" customWidth="1"/>
    <col min="9" max="9" width="10.42578125" customWidth="1"/>
  </cols>
  <sheetData>
    <row r="3" spans="1:9" x14ac:dyDescent="0.2">
      <c r="B3" s="8"/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</row>
    <row r="4" spans="1:9" x14ac:dyDescent="0.2">
      <c r="A4" s="34" t="str">
        <f>Enkät!B46</f>
        <v>1:1 Garantipension till ålderspension</v>
      </c>
      <c r="B4" s="34"/>
      <c r="C4" s="34">
        <f>Enkät!F47</f>
        <v>18233926</v>
      </c>
      <c r="D4" s="34">
        <f>Enkät!G47</f>
        <v>18484500</v>
      </c>
      <c r="E4" s="34">
        <f>Enkät!H47</f>
        <v>18024200</v>
      </c>
      <c r="F4" s="34">
        <f>Enkät!I47</f>
        <v>17345800</v>
      </c>
      <c r="G4" s="34">
        <f>Enkät!J47</f>
        <v>16951500</v>
      </c>
      <c r="H4" s="34">
        <f>Enkät!K47</f>
        <v>16857200</v>
      </c>
      <c r="I4" s="34">
        <f>Enkät!L47</f>
        <v>16717900</v>
      </c>
    </row>
    <row r="5" spans="1:9" x14ac:dyDescent="0.2">
      <c r="A5" s="34" t="str">
        <f>Enkät!B77</f>
        <v>1:2 Efterlevandepensioner till vuxna</v>
      </c>
      <c r="B5" s="34"/>
      <c r="C5" s="34">
        <f>Enkät!F78</f>
        <v>15091258</v>
      </c>
      <c r="D5" s="34">
        <f>Enkät!G78</f>
        <v>14446000</v>
      </c>
      <c r="E5" s="34">
        <f>Enkät!H78</f>
        <v>14266600</v>
      </c>
      <c r="F5" s="34">
        <f>Enkät!I78</f>
        <v>13888800</v>
      </c>
      <c r="G5" s="34">
        <f>Enkät!J78</f>
        <v>13529400</v>
      </c>
      <c r="H5" s="34">
        <f>Enkät!K78</f>
        <v>13223700</v>
      </c>
      <c r="I5" s="34">
        <f>Enkät!L78</f>
        <v>12878800</v>
      </c>
    </row>
    <row r="6" spans="1:9" x14ac:dyDescent="0.2">
      <c r="A6" s="34" t="str">
        <f>Enkät!B116</f>
        <v>1:3 Bostadstillägg till pensionärer</v>
      </c>
      <c r="B6" s="34"/>
      <c r="C6" s="34">
        <f>Enkät!F117</f>
        <v>7091127.0387398768</v>
      </c>
      <c r="D6" s="34">
        <f>Enkät!G117</f>
        <v>7607000</v>
      </c>
      <c r="E6" s="34">
        <f>Enkät!H117</f>
        <v>7634000</v>
      </c>
      <c r="F6" s="34">
        <f>Enkät!I117</f>
        <v>7304600</v>
      </c>
      <c r="G6" s="34">
        <f>Enkät!J117</f>
        <v>7123200</v>
      </c>
      <c r="H6" s="34">
        <f>Enkät!K117</f>
        <v>6912800</v>
      </c>
      <c r="I6" s="34">
        <f>Enkät!L117</f>
        <v>6679500</v>
      </c>
    </row>
    <row r="7" spans="1:9" x14ac:dyDescent="0.2">
      <c r="A7" s="34" t="str">
        <f>Enkät!B137</f>
        <v>1:4 Äldreförsörjningsstöd</v>
      </c>
      <c r="B7" s="34"/>
      <c r="C7" s="34">
        <f>Enkät!F138</f>
        <v>511445.58859897766</v>
      </c>
      <c r="D7" s="34">
        <f>Enkät!G138</f>
        <v>535900</v>
      </c>
      <c r="E7" s="34">
        <f>Enkät!H138</f>
        <v>565400</v>
      </c>
      <c r="F7" s="34">
        <f>Enkät!I138</f>
        <v>592400</v>
      </c>
      <c r="G7" s="34">
        <f>Enkät!J138</f>
        <v>625700</v>
      </c>
      <c r="H7" s="34">
        <f>Enkät!K138</f>
        <v>660600</v>
      </c>
      <c r="I7" s="34">
        <f>Enkät!L138</f>
        <v>693300</v>
      </c>
    </row>
    <row r="8" spans="1:9" x14ac:dyDescent="0.2">
      <c r="A8" s="34" t="str">
        <f>Enkät!B153</f>
        <v>2:1.1 Pensionsmyndigheten</v>
      </c>
      <c r="B8" s="34"/>
      <c r="C8" s="34">
        <f>Enkät!F154</f>
        <v>544753</v>
      </c>
      <c r="D8" s="34">
        <f>Enkät!G154</f>
        <v>537600</v>
      </c>
      <c r="E8" s="34">
        <f>Enkät!H154</f>
        <v>553400</v>
      </c>
      <c r="F8" s="34">
        <f>Enkät!I154</f>
        <v>542300</v>
      </c>
      <c r="G8" s="34">
        <f>Enkät!J154</f>
        <v>548571</v>
      </c>
      <c r="H8" s="34">
        <f>Enkät!K154</f>
        <v>552800</v>
      </c>
      <c r="I8" s="34">
        <f>Enkät!L154</f>
        <v>569572</v>
      </c>
    </row>
    <row r="9" spans="1:9" x14ac:dyDescent="0.2">
      <c r="A9" s="34" t="str">
        <f>Enkät!B186</f>
        <v>Ålderspensionssystemet vid sidan av statsbudgeten</v>
      </c>
      <c r="B9" s="34"/>
      <c r="C9" s="34">
        <f>Enkät!F187/1000000</f>
        <v>224.30889999999999</v>
      </c>
      <c r="D9" s="34">
        <f>Enkät!G187/1000000</f>
        <v>224.24100000000001</v>
      </c>
      <c r="E9" s="34">
        <f>Enkät!H187/1000000</f>
        <v>241.18799999999999</v>
      </c>
      <c r="F9" s="34">
        <f>Enkät!I187/1000000</f>
        <v>257.245</v>
      </c>
      <c r="G9" s="34">
        <f>Enkät!J187/1000000</f>
        <v>269.23700000000002</v>
      </c>
      <c r="H9" s="34">
        <f>Enkät!K187/1000000</f>
        <v>282.39400000000001</v>
      </c>
      <c r="I9" s="34">
        <f>Enkät!L187/1000000</f>
        <v>297.053</v>
      </c>
    </row>
    <row r="10" spans="1:9" x14ac:dyDescent="0.2">
      <c r="A10" s="34" t="str">
        <f>Enkät!B158</f>
        <v>1:5 Barnpension och efterlevandestöd</v>
      </c>
      <c r="B10" s="34"/>
      <c r="C10" s="34">
        <f>Enkät!F159</f>
        <v>964177</v>
      </c>
      <c r="D10" s="34">
        <f>Enkät!G159</f>
        <v>922400</v>
      </c>
      <c r="E10" s="34">
        <f>Enkät!H159</f>
        <v>910200</v>
      </c>
      <c r="F10" s="34">
        <f>Enkät!I159</f>
        <v>893100</v>
      </c>
      <c r="G10" s="34">
        <f>Enkät!J159</f>
        <v>887500</v>
      </c>
      <c r="H10" s="34">
        <f>Enkät!K159</f>
        <v>894200</v>
      </c>
      <c r="I10" s="34">
        <f>Enkät!L159</f>
        <v>907000</v>
      </c>
    </row>
    <row r="11" spans="1:9" x14ac:dyDescent="0.2">
      <c r="A11" s="34" t="str">
        <f>Enkät!B172</f>
        <v>1:7 Pensionsrätt för barnår, anslag</v>
      </c>
      <c r="B11" s="34"/>
      <c r="C11" s="34">
        <f>Enkät!F173</f>
        <v>5279000</v>
      </c>
      <c r="D11" s="34">
        <f>Enkät!G173</f>
        <v>5345000</v>
      </c>
      <c r="E11" s="34">
        <f>Enkät!H173</f>
        <v>6327000</v>
      </c>
      <c r="F11" s="34">
        <f>Enkät!I173</f>
        <v>6465103.67778592</v>
      </c>
      <c r="G11" s="34">
        <f>Enkät!J173</f>
        <v>6781022.1569622457</v>
      </c>
      <c r="H11" s="34">
        <f>Enkät!K173</f>
        <v>6504003</v>
      </c>
      <c r="I11" s="34">
        <f>Enkät!L173</f>
        <v>6678816.5703630494</v>
      </c>
    </row>
    <row r="14" spans="1:9" x14ac:dyDescent="0.2">
      <c r="A14" t="s">
        <v>155</v>
      </c>
      <c r="B14" s="34"/>
      <c r="C14" s="34">
        <f t="shared" ref="C14:G14" si="0">(C4+C5+C6+C7+C10+C11)/1000000</f>
        <v>47.170933627338847</v>
      </c>
      <c r="D14" s="34">
        <f t="shared" si="0"/>
        <v>47.340800000000002</v>
      </c>
      <c r="E14" s="34">
        <f t="shared" si="0"/>
        <v>47.727400000000003</v>
      </c>
      <c r="F14" s="34">
        <f t="shared" si="0"/>
        <v>46.489803677785915</v>
      </c>
      <c r="G14" s="34">
        <f t="shared" si="0"/>
        <v>45.898322156962244</v>
      </c>
      <c r="H14" s="34">
        <f>(H4+H5+H6+H7+H10+H11)/1000000</f>
        <v>45.052503000000002</v>
      </c>
      <c r="I14" s="34">
        <f>(I4+I5+I6+I7+I10+I11)/1000000</f>
        <v>44.555316570363054</v>
      </c>
    </row>
    <row r="15" spans="1:9" x14ac:dyDescent="0.2">
      <c r="B15" s="34"/>
      <c r="C15" s="34">
        <f t="shared" ref="C15:H15" si="1">C14+C9</f>
        <v>271.47983362733885</v>
      </c>
      <c r="D15" s="34">
        <f t="shared" si="1"/>
        <v>271.58180000000004</v>
      </c>
      <c r="E15" s="34">
        <f t="shared" si="1"/>
        <v>288.91539999999998</v>
      </c>
      <c r="F15" s="34">
        <f t="shared" si="1"/>
        <v>303.73480367778592</v>
      </c>
      <c r="G15" s="34">
        <f t="shared" si="1"/>
        <v>315.13532215696227</v>
      </c>
      <c r="H15" s="34">
        <f t="shared" si="1"/>
        <v>327.44650300000001</v>
      </c>
      <c r="I15" s="34">
        <f t="shared" ref="I15" si="2">I14+I9</f>
        <v>341.60831657036306</v>
      </c>
    </row>
    <row r="17" spans="1:9" x14ac:dyDescent="0.2">
      <c r="C17" s="59">
        <f t="shared" ref="C17:I17" si="3">C3</f>
        <v>2010</v>
      </c>
      <c r="D17" s="59">
        <f t="shared" si="3"/>
        <v>2011</v>
      </c>
      <c r="E17" s="59">
        <f t="shared" si="3"/>
        <v>2012</v>
      </c>
      <c r="F17" s="59">
        <f t="shared" si="3"/>
        <v>2013</v>
      </c>
      <c r="G17" s="59">
        <f t="shared" si="3"/>
        <v>2014</v>
      </c>
      <c r="H17" s="59">
        <f t="shared" si="3"/>
        <v>2015</v>
      </c>
      <c r="I17" s="59">
        <f t="shared" si="3"/>
        <v>2016</v>
      </c>
    </row>
    <row r="18" spans="1:9" x14ac:dyDescent="0.2">
      <c r="A18" t="s">
        <v>163</v>
      </c>
      <c r="C18" s="34">
        <f>Enkät!F188/1000000</f>
        <v>222.89709999999999</v>
      </c>
      <c r="D18" s="34">
        <f>Enkät!G188/1000000</f>
        <v>222.21299999999999</v>
      </c>
      <c r="E18" s="34">
        <f>Enkät!H188/1000000</f>
        <v>238.672</v>
      </c>
      <c r="F18" s="34">
        <f>Enkät!I188/1000000</f>
        <v>253.92500000000001</v>
      </c>
      <c r="G18" s="34">
        <f>Enkät!J188/1000000</f>
        <v>264.82799999999997</v>
      </c>
      <c r="H18" s="34">
        <f>Enkät!K188/1000000</f>
        <v>276.77800000000002</v>
      </c>
      <c r="I18" s="34">
        <f>Enkät!L188/1000000</f>
        <v>289.95999999999998</v>
      </c>
    </row>
    <row r="19" spans="1:9" x14ac:dyDescent="0.2">
      <c r="A19" t="s">
        <v>164</v>
      </c>
      <c r="C19" s="34">
        <f>(Enkät!F194+Enkät!F195)/1000000</f>
        <v>1.4117999999999999</v>
      </c>
      <c r="D19" s="34">
        <f>(Enkät!G194+Enkät!G195)/1000000</f>
        <v>2.028</v>
      </c>
      <c r="E19" s="34">
        <f>(Enkät!H194+Enkät!H195)/1000000</f>
        <v>2.516</v>
      </c>
      <c r="F19" s="34">
        <f>(Enkät!I194+Enkät!I195)/1000000</f>
        <v>3.32</v>
      </c>
      <c r="G19" s="34">
        <f>(Enkät!J194+Enkät!J195)/1000000</f>
        <v>4.4089999999999998</v>
      </c>
      <c r="H19" s="34">
        <f>(Enkät!K194+Enkät!K195)/1000000</f>
        <v>5.6159999999999997</v>
      </c>
      <c r="I19" s="34">
        <f>(Enkät!L194+Enkät!L195)/1000000</f>
        <v>7.093</v>
      </c>
    </row>
    <row r="20" spans="1:9" x14ac:dyDescent="0.2">
      <c r="A20" t="s">
        <v>155</v>
      </c>
      <c r="B20" s="34"/>
      <c r="C20" s="34">
        <f t="shared" ref="C20:I20" si="4">C14</f>
        <v>47.170933627338847</v>
      </c>
      <c r="D20" s="34">
        <f t="shared" si="4"/>
        <v>47.340800000000002</v>
      </c>
      <c r="E20" s="34">
        <f t="shared" si="4"/>
        <v>47.727400000000003</v>
      </c>
      <c r="F20" s="34">
        <f t="shared" si="4"/>
        <v>46.489803677785915</v>
      </c>
      <c r="G20" s="34">
        <f t="shared" si="4"/>
        <v>45.898322156962244</v>
      </c>
      <c r="H20" s="34">
        <f t="shared" si="4"/>
        <v>45.052503000000002</v>
      </c>
      <c r="I20" s="34">
        <f t="shared" si="4"/>
        <v>44.555316570363054</v>
      </c>
    </row>
    <row r="21" spans="1:9" x14ac:dyDescent="0.2">
      <c r="B21" s="34"/>
      <c r="C21" s="34">
        <f t="shared" ref="C21:H21" si="5">SUM(C18:C20)</f>
        <v>271.47983362733885</v>
      </c>
      <c r="D21" s="34">
        <f t="shared" si="5"/>
        <v>271.58179999999999</v>
      </c>
      <c r="E21" s="34">
        <f t="shared" si="5"/>
        <v>288.91539999999998</v>
      </c>
      <c r="F21" s="34">
        <f t="shared" si="5"/>
        <v>303.73480367778592</v>
      </c>
      <c r="G21" s="34">
        <f t="shared" si="5"/>
        <v>315.13532215696222</v>
      </c>
      <c r="H21" s="34">
        <f t="shared" si="5"/>
        <v>327.44650300000001</v>
      </c>
      <c r="I21" s="34">
        <f t="shared" ref="I21" si="6">SUM(I18:I20)</f>
        <v>341.60831657036306</v>
      </c>
    </row>
    <row r="22" spans="1:9" x14ac:dyDescent="0.2">
      <c r="B22" s="34"/>
      <c r="C22" s="34"/>
      <c r="D22" s="34"/>
      <c r="E22" s="34"/>
      <c r="F22" s="34"/>
      <c r="G22" s="34"/>
      <c r="H22" s="34"/>
      <c r="I22" s="34"/>
    </row>
    <row r="23" spans="1:9" x14ac:dyDescent="0.2">
      <c r="B23" s="34"/>
      <c r="C23" s="34"/>
      <c r="D23" s="34"/>
      <c r="E23" s="34"/>
      <c r="F23" s="34"/>
      <c r="G23" s="34"/>
      <c r="H23" s="34"/>
      <c r="I23" s="34"/>
    </row>
  </sheetData>
  <phoneticPr fontId="2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Annika Rydberg</cp:lastModifiedBy>
  <cp:lastPrinted>2011-10-20T07:44:10Z</cp:lastPrinted>
  <dcterms:created xsi:type="dcterms:W3CDTF">1999-06-16T10:30:48Z</dcterms:created>
  <dcterms:modified xsi:type="dcterms:W3CDTF">2011-10-28T08:22:54Z</dcterms:modified>
</cp:coreProperties>
</file>