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D51" i="1" l="1"/>
  <c r="E54" i="1" l="1"/>
  <c r="E50" i="1"/>
  <c r="E48" i="1"/>
  <c r="D55" i="1" l="1"/>
  <c r="F55" i="1" s="1"/>
  <c r="D54" i="1"/>
  <c r="D48" i="1"/>
  <c r="G56" i="1"/>
  <c r="E56" i="1"/>
  <c r="H55" i="1"/>
  <c r="H54" i="1"/>
  <c r="F54" i="1"/>
  <c r="G52" i="1"/>
  <c r="H50" i="1"/>
  <c r="H48" i="1"/>
  <c r="F48" i="1"/>
  <c r="H56" i="1" l="1"/>
  <c r="G58" i="1"/>
  <c r="I55" i="1"/>
  <c r="I48" i="1"/>
  <c r="I54" i="1"/>
  <c r="F56" i="1"/>
  <c r="D56" i="1"/>
  <c r="J32" i="1"/>
  <c r="J36" i="1"/>
  <c r="K35" i="1"/>
  <c r="L35" i="1" s="1"/>
  <c r="I56" i="1" l="1"/>
  <c r="J38" i="1"/>
  <c r="G36" i="1"/>
  <c r="E36" i="1"/>
  <c r="H35" i="1"/>
  <c r="H34" i="1"/>
  <c r="G32" i="1"/>
  <c r="G38" i="1" s="1"/>
  <c r="E32" i="1"/>
  <c r="H31" i="1"/>
  <c r="H30" i="1"/>
  <c r="H29" i="1"/>
  <c r="H28" i="1"/>
  <c r="H27" i="1"/>
  <c r="E38" i="1" l="1"/>
  <c r="H32" i="1"/>
  <c r="H36" i="1"/>
  <c r="J17" i="1"/>
  <c r="J13" i="1"/>
  <c r="J19" i="1" s="1"/>
  <c r="H38" i="1" l="1"/>
  <c r="F16" i="1"/>
  <c r="K16" i="1" s="1"/>
  <c r="L16" i="1" s="1"/>
  <c r="G17" i="1"/>
  <c r="E17" i="1"/>
  <c r="H16" i="1"/>
  <c r="H15" i="1"/>
  <c r="G13" i="1"/>
  <c r="E13" i="1"/>
  <c r="E19" i="1" s="1"/>
  <c r="H12" i="1"/>
  <c r="H11" i="1"/>
  <c r="H10" i="1"/>
  <c r="H9" i="1"/>
  <c r="H8" i="1"/>
  <c r="F8" i="1"/>
  <c r="F11" i="1"/>
  <c r="F10" i="1"/>
  <c r="F12" i="1"/>
  <c r="K12" i="1" s="1"/>
  <c r="L12" i="1" s="1"/>
  <c r="I12" i="1" l="1"/>
  <c r="D31" i="1" s="1"/>
  <c r="F31" i="1" s="1"/>
  <c r="I16" i="1"/>
  <c r="D17" i="1"/>
  <c r="F15" i="1"/>
  <c r="K15" i="1" s="1"/>
  <c r="K17" i="1" s="1"/>
  <c r="K8" i="1"/>
  <c r="L8" i="1" s="1"/>
  <c r="I8" i="1"/>
  <c r="D27" i="1" s="1"/>
  <c r="H13" i="1"/>
  <c r="K10" i="1"/>
  <c r="L10" i="1" s="1"/>
  <c r="I10" i="1"/>
  <c r="K11" i="1"/>
  <c r="L11" i="1" s="1"/>
  <c r="I11" i="1"/>
  <c r="D13" i="1"/>
  <c r="H17" i="1"/>
  <c r="F9" i="1"/>
  <c r="G19" i="1"/>
  <c r="I31" i="1" l="1"/>
  <c r="K31" i="1"/>
  <c r="L31" i="1" s="1"/>
  <c r="D30" i="1"/>
  <c r="F30" i="1" s="1"/>
  <c r="D35" i="1"/>
  <c r="F35" i="1" s="1"/>
  <c r="I35" i="1" s="1"/>
  <c r="D29" i="1"/>
  <c r="F29" i="1" s="1"/>
  <c r="F27" i="1"/>
  <c r="K27" i="1" s="1"/>
  <c r="H19" i="1"/>
  <c r="L15" i="1"/>
  <c r="L17" i="1" s="1"/>
  <c r="D19" i="1"/>
  <c r="F17" i="1"/>
  <c r="I15" i="1"/>
  <c r="D34" i="1" s="1"/>
  <c r="K9" i="1"/>
  <c r="I9" i="1"/>
  <c r="F13" i="1"/>
  <c r="E51" i="1" l="1"/>
  <c r="H51" i="1" s="1"/>
  <c r="D28" i="1"/>
  <c r="D32" i="1" s="1"/>
  <c r="I29" i="1"/>
  <c r="D49" i="1" s="1"/>
  <c r="K29" i="1"/>
  <c r="L29" i="1" s="1"/>
  <c r="I30" i="1"/>
  <c r="D50" i="1" s="1"/>
  <c r="K30" i="1"/>
  <c r="L30" i="1" s="1"/>
  <c r="L27" i="1"/>
  <c r="I27" i="1"/>
  <c r="D47" i="1" s="1"/>
  <c r="F34" i="1"/>
  <c r="K34" i="1" s="1"/>
  <c r="D36" i="1"/>
  <c r="F19" i="1"/>
  <c r="I13" i="1"/>
  <c r="I17" i="1"/>
  <c r="L9" i="1"/>
  <c r="L13" i="1" s="1"/>
  <c r="L19" i="1" s="1"/>
  <c r="K13" i="1"/>
  <c r="K19" i="1" s="1"/>
  <c r="F51" i="1" l="1"/>
  <c r="I51" i="1" s="1"/>
  <c r="E49" i="1"/>
  <c r="H49" i="1" s="1"/>
  <c r="E47" i="1"/>
  <c r="F50" i="1"/>
  <c r="D52" i="1"/>
  <c r="D58" i="1" s="1"/>
  <c r="K36" i="1"/>
  <c r="L34" i="1"/>
  <c r="L36" i="1" s="1"/>
  <c r="F28" i="1"/>
  <c r="D38" i="1"/>
  <c r="I34" i="1"/>
  <c r="I36" i="1" s="1"/>
  <c r="F36" i="1"/>
  <c r="I19" i="1"/>
  <c r="F49" i="1" l="1"/>
  <c r="I49" i="1" s="1"/>
  <c r="E52" i="1"/>
  <c r="E58" i="1" s="1"/>
  <c r="H47" i="1"/>
  <c r="H52" i="1" s="1"/>
  <c r="H58" i="1" s="1"/>
  <c r="F47" i="1"/>
  <c r="I47" i="1" s="1"/>
  <c r="I50" i="1"/>
  <c r="F52" i="1"/>
  <c r="F58" i="1" s="1"/>
  <c r="I28" i="1"/>
  <c r="I32" i="1" s="1"/>
  <c r="I38" i="1" s="1"/>
  <c r="K28" i="1"/>
  <c r="F32" i="1"/>
  <c r="F38" i="1" s="1"/>
  <c r="I52" i="1" l="1"/>
  <c r="I58" i="1" s="1"/>
  <c r="L28" i="1"/>
  <c r="L32" i="1" s="1"/>
  <c r="L38" i="1" s="1"/>
  <c r="K32" i="1"/>
  <c r="K38" i="1" s="1"/>
</calcChain>
</file>

<file path=xl/sharedStrings.xml><?xml version="1.0" encoding="utf-8"?>
<sst xmlns="http://schemas.openxmlformats.org/spreadsheetml/2006/main" count="108" uniqueCount="41">
  <si>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</si>
  <si>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</si>
  <si>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</si>
  <si>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</si>
  <si>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</si>
  <si>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</si>
  <si>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</si>
  <si>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</si>
  <si>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</si>
  <si>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</si>
  <si>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</si>
  <si>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</si>
  <si>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</si>
  <si>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</si>
  <si>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</si>
  <si>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</si>
  <si>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</si>
  <si>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</si>
  <si>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</si>
  <si>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</si>
  <si>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</si>
  <si>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</si>
  <si>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</si>
  <si>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</si>
  <si>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Sammanfattande tabell över anslagsuppföljningen inom Pensionsmyndighetens ansvarsområde 2012</t>
  </si>
  <si>
    <t>Ingående överföringsbelopp från 2011</t>
  </si>
  <si>
    <t>Tilldelade medel 2012</t>
  </si>
  <si>
    <t>Prognos för 2012</t>
  </si>
  <si>
    <t xml:space="preserve">Anslag år 2012 </t>
  </si>
  <si>
    <t>Sammanfattande tabell över anslagsuppföljningen inom Pensionsmyndighetens ansvarsområde 2013</t>
  </si>
  <si>
    <t>Ingående överföringsbelopp från 2012</t>
  </si>
  <si>
    <t xml:space="preserve">Anslag år 2013 </t>
  </si>
  <si>
    <t>Tilldelade medel 2013</t>
  </si>
  <si>
    <t>Prognos för 2013</t>
  </si>
  <si>
    <t>Högsta anslagskredit*</t>
  </si>
  <si>
    <t>Högsta anslagskredit</t>
  </si>
  <si>
    <t>Sammanfattande tabell över anslagsuppföljningen inom Pensionsmyndighetens ansvarsområde 2014</t>
  </si>
  <si>
    <t>Ingående överföringsbelopp från 2013</t>
  </si>
  <si>
    <t xml:space="preserve">Förslag till anslag år 2014 </t>
  </si>
  <si>
    <t>Tilldelade medel 2014</t>
  </si>
  <si>
    <t>Prognos för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</si>
</sst>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3" fontId="9" fillId="0" borderId="1" xfId="0" applyNumberFormat="1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left" vertical="top" wrapText="1"/>
    </xf>
    <xf numFmtId="0" fontId="0" fillId="0" borderId="0" xfId="0" applyBorder="1"/>
    <xf numFmtId="3" fontId="6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25" zoomScaleNormal="100" workbookViewId="0">
      <selection activeCell="E55" sqref="E55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15" x14ac:dyDescent="0.25">
      <c r="A2" s="25" t="s">
        <v>24</v>
      </c>
      <c r="B2" s="26"/>
      <c r="C2" s="26"/>
      <c r="D2" s="26"/>
      <c r="E2" s="26"/>
      <c r="F2" s="26"/>
      <c r="G2" s="26"/>
      <c r="H2" s="26"/>
      <c r="I2" s="26"/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</row>
    <row r="4" spans="1:12" x14ac:dyDescent="0.2">
      <c r="A4" s="27" t="s">
        <v>0</v>
      </c>
      <c r="B4" s="28"/>
      <c r="C4" s="28"/>
      <c r="D4" s="28"/>
      <c r="E4" s="28"/>
      <c r="F4" s="28"/>
      <c r="G4" s="28"/>
      <c r="H4" s="28"/>
      <c r="I4" s="28"/>
    </row>
    <row r="5" spans="1:12" ht="13.5" thickBo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12" ht="27.75" thickBot="1" x14ac:dyDescent="0.25">
      <c r="A6" s="29"/>
      <c r="B6" s="29"/>
      <c r="C6" s="29"/>
      <c r="D6" s="2" t="s">
        <v>25</v>
      </c>
      <c r="E6" s="9" t="s">
        <v>28</v>
      </c>
      <c r="F6" s="9" t="s">
        <v>26</v>
      </c>
      <c r="G6" s="9" t="s">
        <v>27</v>
      </c>
      <c r="H6" s="9" t="s">
        <v>22</v>
      </c>
      <c r="I6" s="9" t="s">
        <v>1</v>
      </c>
      <c r="J6" s="9" t="s">
        <v>35</v>
      </c>
      <c r="K6" s="9" t="s">
        <v>2</v>
      </c>
      <c r="L6" s="9" t="s">
        <v>3</v>
      </c>
    </row>
    <row r="7" spans="1:12" ht="15" customHeight="1" x14ac:dyDescent="0.2">
      <c r="A7" s="30" t="s">
        <v>11</v>
      </c>
      <c r="B7" s="30"/>
      <c r="C7" s="30"/>
      <c r="D7" s="30"/>
      <c r="E7" s="30"/>
      <c r="F7" s="30"/>
      <c r="G7" s="30"/>
      <c r="H7" s="30"/>
      <c r="I7" s="30"/>
    </row>
    <row r="8" spans="1:12" x14ac:dyDescent="0.2">
      <c r="A8" s="3" t="s">
        <v>7</v>
      </c>
      <c r="B8" s="3" t="s">
        <v>7</v>
      </c>
      <c r="C8" s="3" t="s">
        <v>12</v>
      </c>
      <c r="D8" s="11">
        <v>-499840</v>
      </c>
      <c r="E8" s="11">
        <v>18063000</v>
      </c>
      <c r="F8" s="4">
        <f>D8+E8</f>
        <v>17563160</v>
      </c>
      <c r="G8" s="11">
        <v>18034909</v>
      </c>
      <c r="H8" s="10">
        <f>E8-G8</f>
        <v>28091</v>
      </c>
      <c r="I8" s="10">
        <f>F8-G8</f>
        <v>-471749</v>
      </c>
      <c r="J8" s="12">
        <v>903150</v>
      </c>
      <c r="K8" s="4">
        <f>F8+J8</f>
        <v>18466310</v>
      </c>
      <c r="L8" s="10">
        <f>(K8-G8)*((K8-G8)&lt;0)</f>
        <v>0</v>
      </c>
    </row>
    <row r="9" spans="1:12" x14ac:dyDescent="0.2">
      <c r="A9" s="3" t="s">
        <v>8</v>
      </c>
      <c r="B9" s="3" t="s">
        <v>8</v>
      </c>
      <c r="C9" s="3" t="s">
        <v>13</v>
      </c>
      <c r="D9" s="11">
        <v>-169485</v>
      </c>
      <c r="E9" s="11">
        <v>14280000</v>
      </c>
      <c r="F9" s="4">
        <f>D9+E9</f>
        <v>14110515</v>
      </c>
      <c r="G9" s="11">
        <v>14225707</v>
      </c>
      <c r="H9" s="10">
        <f>E9-G9</f>
        <v>54293</v>
      </c>
      <c r="I9" s="10">
        <f>F9-G9</f>
        <v>-115192</v>
      </c>
      <c r="J9" s="12">
        <v>714000</v>
      </c>
      <c r="K9" s="4">
        <f>F9+J9</f>
        <v>14824515</v>
      </c>
      <c r="L9" s="10">
        <f>(K9-G9)*((K9-G9)&lt;0)</f>
        <v>0</v>
      </c>
    </row>
    <row r="10" spans="1:12" x14ac:dyDescent="0.2">
      <c r="A10" s="3" t="s">
        <v>9</v>
      </c>
      <c r="B10" s="3" t="s">
        <v>9</v>
      </c>
      <c r="C10" s="3" t="s">
        <v>14</v>
      </c>
      <c r="D10" s="11">
        <v>-488535</v>
      </c>
      <c r="E10" s="11">
        <v>8438535</v>
      </c>
      <c r="F10" s="4">
        <f>D10+E10</f>
        <v>7950000</v>
      </c>
      <c r="G10" s="11">
        <v>7948605</v>
      </c>
      <c r="H10" s="10">
        <f>E10-G10</f>
        <v>489930</v>
      </c>
      <c r="I10" s="10">
        <f>F10-G10</f>
        <v>1395</v>
      </c>
      <c r="J10" s="12">
        <v>382150</v>
      </c>
      <c r="K10" s="4">
        <f>F10+J10</f>
        <v>8332150</v>
      </c>
      <c r="L10" s="10">
        <f>(K10-G10)*((K10-G10)&lt;0)</f>
        <v>0</v>
      </c>
    </row>
    <row r="11" spans="1:12" x14ac:dyDescent="0.2">
      <c r="A11" s="3" t="s">
        <v>4</v>
      </c>
      <c r="B11" s="3" t="s">
        <v>4</v>
      </c>
      <c r="C11" s="3" t="s">
        <v>15</v>
      </c>
      <c r="D11" s="11">
        <v>-36341</v>
      </c>
      <c r="E11" s="11">
        <v>624041</v>
      </c>
      <c r="F11" s="4">
        <f>D11+E11</f>
        <v>587700</v>
      </c>
      <c r="G11" s="12">
        <v>587866</v>
      </c>
      <c r="H11" s="10">
        <f>E11-G11</f>
        <v>36175</v>
      </c>
      <c r="I11" s="10">
        <f>F11-G11</f>
        <v>-166</v>
      </c>
      <c r="J11" s="12">
        <v>27300</v>
      </c>
      <c r="K11" s="10">
        <f>F11+J11</f>
        <v>615000</v>
      </c>
      <c r="L11" s="10">
        <f>(K11-G11)*((K11-G11)&lt;0)</f>
        <v>0</v>
      </c>
    </row>
    <row r="12" spans="1:12" x14ac:dyDescent="0.2">
      <c r="A12" s="3" t="s">
        <v>19</v>
      </c>
      <c r="B12" s="3" t="s">
        <v>21</v>
      </c>
      <c r="C12" s="3" t="s">
        <v>20</v>
      </c>
      <c r="D12" s="11">
        <v>28302</v>
      </c>
      <c r="E12" s="11">
        <v>527712</v>
      </c>
      <c r="F12" s="11">
        <f>D12+E12</f>
        <v>556014</v>
      </c>
      <c r="G12" s="11">
        <v>544157</v>
      </c>
      <c r="H12" s="10">
        <f>E12-G12</f>
        <v>-16445</v>
      </c>
      <c r="I12" s="10">
        <f>F12-G12</f>
        <v>11857</v>
      </c>
      <c r="J12" s="10">
        <v>15831</v>
      </c>
      <c r="K12" s="10">
        <f>F12+J12</f>
        <v>571845</v>
      </c>
      <c r="L12" s="10">
        <f>(K12-G12)*((K12-G12)&lt;0)</f>
        <v>0</v>
      </c>
    </row>
    <row r="13" spans="1:12" x14ac:dyDescent="0.2">
      <c r="A13" s="5"/>
      <c r="B13" s="5"/>
      <c r="C13" s="5" t="s">
        <v>6</v>
      </c>
      <c r="D13" s="6">
        <f t="shared" ref="D13:I13" si="0">SUM(D8:D12)</f>
        <v>-1165899</v>
      </c>
      <c r="E13" s="6">
        <f t="shared" si="0"/>
        <v>41933288</v>
      </c>
      <c r="F13" s="6">
        <f t="shared" si="0"/>
        <v>40767389</v>
      </c>
      <c r="G13" s="6">
        <f t="shared" si="0"/>
        <v>41341244</v>
      </c>
      <c r="H13" s="6">
        <f t="shared" si="0"/>
        <v>592044</v>
      </c>
      <c r="I13" s="6">
        <f t="shared" si="0"/>
        <v>-573855</v>
      </c>
      <c r="J13" s="6">
        <f>SUM(J8:J12)</f>
        <v>2042431</v>
      </c>
      <c r="K13" s="6">
        <f>SUM(K8:K12)</f>
        <v>42809820</v>
      </c>
      <c r="L13" s="6">
        <f>SUM(L8:L12)</f>
        <v>0</v>
      </c>
    </row>
    <row r="14" spans="1:12" ht="15" customHeight="1" x14ac:dyDescent="0.2">
      <c r="A14" s="30" t="s">
        <v>16</v>
      </c>
      <c r="B14" s="30"/>
      <c r="C14" s="30"/>
      <c r="D14" s="30"/>
      <c r="E14" s="30"/>
      <c r="F14" s="30"/>
      <c r="G14" s="30"/>
      <c r="H14" s="30"/>
      <c r="I14" s="30"/>
    </row>
    <row r="15" spans="1:12" x14ac:dyDescent="0.2">
      <c r="A15" s="3" t="s">
        <v>10</v>
      </c>
      <c r="B15" s="3" t="s">
        <v>10</v>
      </c>
      <c r="C15" s="3" t="s">
        <v>23</v>
      </c>
      <c r="D15" s="11">
        <v>-57087</v>
      </c>
      <c r="E15" s="11">
        <v>913000</v>
      </c>
      <c r="F15" s="4">
        <f>D15+E15</f>
        <v>855913</v>
      </c>
      <c r="G15" s="12">
        <v>899574</v>
      </c>
      <c r="H15" s="10">
        <f>E15-G15</f>
        <v>13426</v>
      </c>
      <c r="I15" s="10">
        <f>F15-G15</f>
        <v>-43661</v>
      </c>
      <c r="J15" s="11">
        <v>54780</v>
      </c>
      <c r="K15" s="4">
        <f>F15+J15</f>
        <v>910693</v>
      </c>
      <c r="L15" s="10">
        <f>(K15-G15)*((K15-G15)&lt;0)</f>
        <v>0</v>
      </c>
    </row>
    <row r="16" spans="1:12" x14ac:dyDescent="0.2">
      <c r="A16" s="3" t="s">
        <v>5</v>
      </c>
      <c r="B16" s="3" t="s">
        <v>5</v>
      </c>
      <c r="C16" s="3" t="s">
        <v>17</v>
      </c>
      <c r="D16" s="11">
        <v>0</v>
      </c>
      <c r="E16" s="11">
        <v>6327000</v>
      </c>
      <c r="F16" s="4">
        <f>D16+E16</f>
        <v>6327000</v>
      </c>
      <c r="G16" s="12">
        <v>6327000</v>
      </c>
      <c r="H16" s="10">
        <f>E16-G16</f>
        <v>0</v>
      </c>
      <c r="I16" s="10">
        <f>F16-G16</f>
        <v>0</v>
      </c>
      <c r="J16" s="11">
        <v>0</v>
      </c>
      <c r="K16" s="4">
        <f>F16+J16</f>
        <v>6327000</v>
      </c>
      <c r="L16" s="10">
        <f>(K16-G16)*((K16-G16)&lt;0)</f>
        <v>0</v>
      </c>
    </row>
    <row r="17" spans="1:12" x14ac:dyDescent="0.2">
      <c r="A17" s="5"/>
      <c r="B17" s="5"/>
      <c r="C17" s="5" t="s">
        <v>6</v>
      </c>
      <c r="D17" s="6">
        <f t="shared" ref="D17:I17" si="1">SUM(D15:D16)</f>
        <v>-57087</v>
      </c>
      <c r="E17" s="6">
        <f t="shared" si="1"/>
        <v>7240000</v>
      </c>
      <c r="F17" s="6">
        <f t="shared" si="1"/>
        <v>7182913</v>
      </c>
      <c r="G17" s="6">
        <f t="shared" si="1"/>
        <v>7226574</v>
      </c>
      <c r="H17" s="6">
        <f t="shared" si="1"/>
        <v>13426</v>
      </c>
      <c r="I17" s="6">
        <f t="shared" si="1"/>
        <v>-43661</v>
      </c>
      <c r="J17" s="6">
        <f>SUM(J15:J16)</f>
        <v>54780</v>
      </c>
      <c r="K17" s="6">
        <f>SUM(K15:K16)</f>
        <v>7237693</v>
      </c>
      <c r="L17" s="6">
        <f>SUM(L15:L16)</f>
        <v>0</v>
      </c>
    </row>
    <row r="18" spans="1:12" x14ac:dyDescent="0.2">
      <c r="A18" s="24"/>
      <c r="B18" s="24"/>
      <c r="C18" s="24"/>
      <c r="D18" s="24"/>
      <c r="E18" s="24"/>
      <c r="F18" s="24"/>
      <c r="G18" s="24"/>
      <c r="H18" s="24"/>
      <c r="I18" s="24"/>
    </row>
    <row r="19" spans="1:12" ht="13.5" thickBot="1" x14ac:dyDescent="0.25">
      <c r="A19" s="7"/>
      <c r="B19" s="7"/>
      <c r="C19" s="7" t="s">
        <v>18</v>
      </c>
      <c r="D19" s="8">
        <f t="shared" ref="D19:L19" si="2">D13+D17</f>
        <v>-1222986</v>
      </c>
      <c r="E19" s="8">
        <f t="shared" si="2"/>
        <v>49173288</v>
      </c>
      <c r="F19" s="8">
        <f t="shared" si="2"/>
        <v>47950302</v>
      </c>
      <c r="G19" s="8">
        <f t="shared" si="2"/>
        <v>48567818</v>
      </c>
      <c r="H19" s="8">
        <f t="shared" si="2"/>
        <v>605470</v>
      </c>
      <c r="I19" s="8">
        <f t="shared" si="2"/>
        <v>-617516</v>
      </c>
      <c r="J19" s="8">
        <f t="shared" si="2"/>
        <v>2097211</v>
      </c>
      <c r="K19" s="8">
        <f t="shared" si="2"/>
        <v>50047513</v>
      </c>
      <c r="L19" s="8">
        <f t="shared" si="2"/>
        <v>0</v>
      </c>
    </row>
    <row r="20" spans="1:12" x14ac:dyDescent="0.2">
      <c r="C20" s="14"/>
    </row>
    <row r="21" spans="1:12" ht="15" x14ac:dyDescent="0.25">
      <c r="A21" s="25" t="s">
        <v>29</v>
      </c>
      <c r="B21" s="26"/>
      <c r="C21" s="26"/>
      <c r="D21" s="26"/>
      <c r="E21" s="26"/>
      <c r="F21" s="26"/>
      <c r="G21" s="26"/>
      <c r="H21" s="26"/>
      <c r="I21" s="26"/>
    </row>
    <row r="22" spans="1:12" x14ac:dyDescent="0.2">
      <c r="A22" s="13"/>
      <c r="B22" s="13"/>
      <c r="C22" s="13"/>
      <c r="D22" s="13"/>
      <c r="E22" s="13"/>
      <c r="F22" s="13"/>
      <c r="G22" s="13"/>
      <c r="H22" s="13"/>
      <c r="I22" s="13"/>
    </row>
    <row r="23" spans="1:12" x14ac:dyDescent="0.2">
      <c r="A23" s="27" t="s">
        <v>0</v>
      </c>
      <c r="B23" s="28"/>
      <c r="C23" s="28"/>
      <c r="D23" s="28"/>
      <c r="E23" s="28"/>
      <c r="F23" s="28"/>
      <c r="G23" s="28"/>
      <c r="H23" s="28"/>
      <c r="I23" s="28"/>
    </row>
    <row r="24" spans="1:12" ht="13.5" thickBot="1" x14ac:dyDescent="0.25">
      <c r="A24" s="13"/>
      <c r="B24" s="13"/>
      <c r="C24" s="13"/>
      <c r="D24" s="13"/>
      <c r="E24" s="13"/>
      <c r="F24" s="13"/>
      <c r="G24" s="13"/>
      <c r="H24" s="13"/>
      <c r="I24" s="13"/>
    </row>
    <row r="25" spans="1:12" ht="27.75" thickBot="1" x14ac:dyDescent="0.25">
      <c r="A25" s="29"/>
      <c r="B25" s="29"/>
      <c r="C25" s="29"/>
      <c r="D25" s="2" t="s">
        <v>30</v>
      </c>
      <c r="E25" s="9" t="s">
        <v>31</v>
      </c>
      <c r="F25" s="9" t="s">
        <v>32</v>
      </c>
      <c r="G25" s="9" t="s">
        <v>33</v>
      </c>
      <c r="H25" s="9" t="s">
        <v>22</v>
      </c>
      <c r="I25" s="9" t="s">
        <v>1</v>
      </c>
      <c r="J25" s="9" t="s">
        <v>34</v>
      </c>
      <c r="K25" s="9" t="s">
        <v>2</v>
      </c>
      <c r="L25" s="9" t="s">
        <v>3</v>
      </c>
    </row>
    <row r="26" spans="1:12" x14ac:dyDescent="0.2">
      <c r="A26" s="30" t="s">
        <v>11</v>
      </c>
      <c r="B26" s="30"/>
      <c r="C26" s="30"/>
      <c r="D26" s="30"/>
      <c r="E26" s="30"/>
      <c r="F26" s="30"/>
      <c r="G26" s="30"/>
      <c r="H26" s="30"/>
      <c r="I26" s="30"/>
    </row>
    <row r="27" spans="1:12" x14ac:dyDescent="0.2">
      <c r="A27" s="3" t="s">
        <v>7</v>
      </c>
      <c r="B27" s="3" t="s">
        <v>7</v>
      </c>
      <c r="C27" s="3" t="s">
        <v>12</v>
      </c>
      <c r="D27" s="11">
        <f>MIN(I8,0)</f>
        <v>-471749</v>
      </c>
      <c r="E27" s="11">
        <v>16945400</v>
      </c>
      <c r="F27" s="4">
        <f>D27+E27</f>
        <v>16473651</v>
      </c>
      <c r="G27" s="11">
        <v>17021000</v>
      </c>
      <c r="H27" s="10">
        <f>E27-G27</f>
        <v>-75600</v>
      </c>
      <c r="I27" s="10">
        <f>F27-G27</f>
        <v>-547349</v>
      </c>
      <c r="J27" s="12">
        <v>847270</v>
      </c>
      <c r="K27" s="4">
        <f>F27+J27</f>
        <v>17320921</v>
      </c>
      <c r="L27" s="10">
        <f>(K27-G27)*((K27-G27)&lt;0)</f>
        <v>0</v>
      </c>
    </row>
    <row r="28" spans="1:12" x14ac:dyDescent="0.2">
      <c r="A28" s="3" t="s">
        <v>8</v>
      </c>
      <c r="B28" s="3" t="s">
        <v>8</v>
      </c>
      <c r="C28" s="3" t="s">
        <v>13</v>
      </c>
      <c r="D28" s="11">
        <f t="shared" ref="D28:D30" si="3">MIN(I9,0)</f>
        <v>-115192</v>
      </c>
      <c r="E28" s="11">
        <v>13884900</v>
      </c>
      <c r="F28" s="4">
        <f>D28+E28</f>
        <v>13769708</v>
      </c>
      <c r="G28" s="11">
        <v>13883700</v>
      </c>
      <c r="H28" s="10">
        <f>E28-G28</f>
        <v>1200</v>
      </c>
      <c r="I28" s="10">
        <f>F28-G28</f>
        <v>-113992</v>
      </c>
      <c r="J28" s="12">
        <v>694245</v>
      </c>
      <c r="K28" s="4">
        <f>F28+J28</f>
        <v>14463953</v>
      </c>
      <c r="L28" s="10">
        <f>(K28-G28)*((K28-G28)&lt;0)</f>
        <v>0</v>
      </c>
    </row>
    <row r="29" spans="1:12" x14ac:dyDescent="0.2">
      <c r="A29" s="3" t="s">
        <v>9</v>
      </c>
      <c r="B29" s="3" t="s">
        <v>9</v>
      </c>
      <c r="C29" s="3" t="s">
        <v>14</v>
      </c>
      <c r="D29" s="11">
        <f t="shared" si="3"/>
        <v>0</v>
      </c>
      <c r="E29" s="11">
        <v>8030700</v>
      </c>
      <c r="F29" s="4">
        <f>D29+E29</f>
        <v>8030700</v>
      </c>
      <c r="G29" s="11">
        <v>8084900</v>
      </c>
      <c r="H29" s="10">
        <f>E29-G29</f>
        <v>-54200</v>
      </c>
      <c r="I29" s="10">
        <f>F29-G29</f>
        <v>-54200</v>
      </c>
      <c r="J29" s="12">
        <v>401535</v>
      </c>
      <c r="K29" s="4">
        <f>F29+J29</f>
        <v>8432235</v>
      </c>
      <c r="L29" s="10">
        <f>(K29-G29)*((K29-G29)&lt;0)</f>
        <v>0</v>
      </c>
    </row>
    <row r="30" spans="1:12" x14ac:dyDescent="0.2">
      <c r="A30" s="3" t="s">
        <v>4</v>
      </c>
      <c r="B30" s="3" t="s">
        <v>4</v>
      </c>
      <c r="C30" s="3" t="s">
        <v>15</v>
      </c>
      <c r="D30" s="11">
        <f t="shared" si="3"/>
        <v>-166</v>
      </c>
      <c r="E30" s="11">
        <v>617800</v>
      </c>
      <c r="F30" s="4">
        <f>D30+E30</f>
        <v>617634</v>
      </c>
      <c r="G30" s="12">
        <v>615200</v>
      </c>
      <c r="H30" s="10">
        <f>E30-G30</f>
        <v>2600</v>
      </c>
      <c r="I30" s="10">
        <f>F30-G30</f>
        <v>2434</v>
      </c>
      <c r="J30" s="12">
        <v>30890</v>
      </c>
      <c r="K30" s="10">
        <f>F30+J30</f>
        <v>648524</v>
      </c>
      <c r="L30" s="10">
        <f>(K30-G30)*((K30-G30)&lt;0)</f>
        <v>0</v>
      </c>
    </row>
    <row r="31" spans="1:12" x14ac:dyDescent="0.2">
      <c r="A31" s="3" t="s">
        <v>19</v>
      </c>
      <c r="B31" s="3" t="s">
        <v>21</v>
      </c>
      <c r="C31" s="3" t="s">
        <v>20</v>
      </c>
      <c r="D31" s="11">
        <f t="shared" ref="D31" si="4">I12</f>
        <v>11857</v>
      </c>
      <c r="E31" s="11">
        <v>521591</v>
      </c>
      <c r="F31" s="11">
        <f>D31+E31</f>
        <v>533448</v>
      </c>
      <c r="G31" s="11">
        <v>521223</v>
      </c>
      <c r="H31" s="10">
        <f>E31-G31</f>
        <v>368</v>
      </c>
      <c r="I31" s="10">
        <f>F31-G31</f>
        <v>12225</v>
      </c>
      <c r="J31" s="12">
        <v>15648</v>
      </c>
      <c r="K31" s="10">
        <f>F31+J31</f>
        <v>549096</v>
      </c>
      <c r="L31" s="10">
        <f>(K31-G31)*((K31-G31)&lt;0)</f>
        <v>0</v>
      </c>
    </row>
    <row r="32" spans="1:12" x14ac:dyDescent="0.2">
      <c r="A32" s="5"/>
      <c r="B32" s="5"/>
      <c r="C32" s="5" t="s">
        <v>6</v>
      </c>
      <c r="D32" s="6">
        <f t="shared" ref="D32:I32" si="5">SUM(D27:D31)</f>
        <v>-575250</v>
      </c>
      <c r="E32" s="6">
        <f t="shared" si="5"/>
        <v>40000391</v>
      </c>
      <c r="F32" s="6">
        <f t="shared" si="5"/>
        <v>39425141</v>
      </c>
      <c r="G32" s="6">
        <f t="shared" si="5"/>
        <v>40126023</v>
      </c>
      <c r="H32" s="6">
        <f t="shared" si="5"/>
        <v>-125632</v>
      </c>
      <c r="I32" s="6">
        <f t="shared" si="5"/>
        <v>-700882</v>
      </c>
      <c r="J32" s="6">
        <f>SUM(J27:J31)</f>
        <v>1989588</v>
      </c>
      <c r="K32" s="6">
        <f>SUM(K27:K31)</f>
        <v>41414729</v>
      </c>
      <c r="L32" s="6">
        <f>SUM(L27:L31)</f>
        <v>0</v>
      </c>
    </row>
    <row r="33" spans="1:12" x14ac:dyDescent="0.2">
      <c r="A33" s="30" t="s">
        <v>16</v>
      </c>
      <c r="B33" s="30"/>
      <c r="C33" s="30"/>
      <c r="D33" s="30"/>
      <c r="E33" s="30"/>
      <c r="F33" s="30"/>
      <c r="G33" s="30"/>
      <c r="H33" s="30"/>
      <c r="I33" s="30"/>
    </row>
    <row r="34" spans="1:12" x14ac:dyDescent="0.2">
      <c r="A34" s="3" t="s">
        <v>10</v>
      </c>
      <c r="B34" s="3" t="s">
        <v>10</v>
      </c>
      <c r="C34" s="3" t="s">
        <v>23</v>
      </c>
      <c r="D34" s="11">
        <f t="shared" ref="D34:D35" si="6">MIN(I15,0)</f>
        <v>-43661</v>
      </c>
      <c r="E34" s="11">
        <v>885100</v>
      </c>
      <c r="F34" s="4">
        <f>D34+E34</f>
        <v>841439</v>
      </c>
      <c r="G34" s="12">
        <v>884500</v>
      </c>
      <c r="H34" s="10">
        <f>E34-G34</f>
        <v>600</v>
      </c>
      <c r="I34" s="10">
        <f>F34-G34</f>
        <v>-43061</v>
      </c>
      <c r="J34" s="11">
        <v>53106</v>
      </c>
      <c r="K34" s="4">
        <f>F34+J34</f>
        <v>894545</v>
      </c>
      <c r="L34" s="10">
        <f>(K34-G34)*((K34-G34)&lt;0)</f>
        <v>0</v>
      </c>
    </row>
    <row r="35" spans="1:12" x14ac:dyDescent="0.2">
      <c r="A35" s="3" t="s">
        <v>5</v>
      </c>
      <c r="B35" s="3" t="s">
        <v>5</v>
      </c>
      <c r="C35" s="3" t="s">
        <v>17</v>
      </c>
      <c r="D35" s="11">
        <f t="shared" si="6"/>
        <v>0</v>
      </c>
      <c r="E35" s="12">
        <v>6467652</v>
      </c>
      <c r="F35" s="4">
        <f>D35+E35</f>
        <v>6467652</v>
      </c>
      <c r="G35" s="12">
        <v>6467652</v>
      </c>
      <c r="H35" s="10">
        <f>E35-G35</f>
        <v>0</v>
      </c>
      <c r="I35" s="10">
        <f>F35-G35</f>
        <v>0</v>
      </c>
      <c r="J35" s="11">
        <v>0</v>
      </c>
      <c r="K35" s="4">
        <f>F35+J35</f>
        <v>6467652</v>
      </c>
      <c r="L35" s="10">
        <f>(K35-G35)*((K35-G35)&lt;0)</f>
        <v>0</v>
      </c>
    </row>
    <row r="36" spans="1:12" x14ac:dyDescent="0.2">
      <c r="A36" s="5"/>
      <c r="B36" s="5"/>
      <c r="C36" s="5" t="s">
        <v>6</v>
      </c>
      <c r="D36" s="6">
        <f t="shared" ref="D36:I36" si="7">SUM(D34:D35)</f>
        <v>-43661</v>
      </c>
      <c r="E36" s="6">
        <f t="shared" si="7"/>
        <v>7352752</v>
      </c>
      <c r="F36" s="6">
        <f t="shared" si="7"/>
        <v>7309091</v>
      </c>
      <c r="G36" s="6">
        <f t="shared" si="7"/>
        <v>7352152</v>
      </c>
      <c r="H36" s="6">
        <f t="shared" si="7"/>
        <v>600</v>
      </c>
      <c r="I36" s="6">
        <f t="shared" si="7"/>
        <v>-43061</v>
      </c>
      <c r="J36" s="6">
        <f>SUM(J34:J35)</f>
        <v>53106</v>
      </c>
      <c r="K36" s="6">
        <f>SUM(K34:K35)</f>
        <v>7362197</v>
      </c>
      <c r="L36" s="6">
        <f>SUM(L34:L35)</f>
        <v>0</v>
      </c>
    </row>
    <row r="37" spans="1:12" x14ac:dyDescent="0.2">
      <c r="A37" s="24"/>
      <c r="B37" s="24"/>
      <c r="C37" s="24"/>
      <c r="D37" s="24"/>
      <c r="E37" s="24"/>
      <c r="F37" s="24"/>
      <c r="G37" s="24"/>
      <c r="H37" s="24"/>
      <c r="I37" s="24"/>
    </row>
    <row r="38" spans="1:12" ht="13.5" thickBot="1" x14ac:dyDescent="0.25">
      <c r="A38" s="7"/>
      <c r="B38" s="7"/>
      <c r="C38" s="7" t="s">
        <v>18</v>
      </c>
      <c r="D38" s="8">
        <f t="shared" ref="D38:L38" si="8">D32+D36</f>
        <v>-618911</v>
      </c>
      <c r="E38" s="8">
        <f t="shared" si="8"/>
        <v>47353143</v>
      </c>
      <c r="F38" s="8">
        <f t="shared" si="8"/>
        <v>46734232</v>
      </c>
      <c r="G38" s="8">
        <f t="shared" si="8"/>
        <v>47478175</v>
      </c>
      <c r="H38" s="8">
        <f t="shared" si="8"/>
        <v>-125032</v>
      </c>
      <c r="I38" s="8">
        <f t="shared" si="8"/>
        <v>-743943</v>
      </c>
      <c r="J38" s="8">
        <f t="shared" si="8"/>
        <v>2042694</v>
      </c>
      <c r="K38" s="8">
        <f t="shared" si="8"/>
        <v>48776926</v>
      </c>
      <c r="L38" s="8">
        <f t="shared" si="8"/>
        <v>0</v>
      </c>
    </row>
    <row r="41" spans="1:12" ht="15" x14ac:dyDescent="0.25">
      <c r="A41" s="25" t="s">
        <v>36</v>
      </c>
      <c r="B41" s="26"/>
      <c r="C41" s="26"/>
      <c r="D41" s="26"/>
      <c r="E41" s="26"/>
      <c r="F41" s="26"/>
      <c r="G41" s="26"/>
      <c r="H41" s="26"/>
      <c r="I41" s="26"/>
    </row>
    <row r="42" spans="1:12" x14ac:dyDescent="0.2">
      <c r="A42" s="15"/>
      <c r="B42" s="15"/>
      <c r="C42" s="15"/>
      <c r="D42" s="15"/>
      <c r="E42" s="15"/>
      <c r="F42" s="15"/>
      <c r="G42" s="15"/>
      <c r="H42" s="15"/>
      <c r="I42" s="15"/>
    </row>
    <row r="43" spans="1:12" x14ac:dyDescent="0.2">
      <c r="A43" s="27" t="s">
        <v>0</v>
      </c>
      <c r="B43" s="28"/>
      <c r="C43" s="28"/>
      <c r="D43" s="28"/>
      <c r="E43" s="28"/>
      <c r="F43" s="28"/>
      <c r="G43" s="28"/>
      <c r="H43" s="28"/>
      <c r="I43" s="28"/>
    </row>
    <row r="44" spans="1:12" ht="13.5" thickBot="1" x14ac:dyDescent="0.25">
      <c r="A44" s="15"/>
      <c r="B44" s="15"/>
      <c r="C44" s="15"/>
      <c r="D44" s="15"/>
      <c r="E44" s="15"/>
      <c r="F44" s="15"/>
      <c r="G44" s="15"/>
      <c r="H44" s="15"/>
      <c r="I44" s="15"/>
    </row>
    <row r="45" spans="1:12" ht="27.75" thickBot="1" x14ac:dyDescent="0.25">
      <c r="A45" s="29"/>
      <c r="B45" s="29"/>
      <c r="C45" s="29"/>
      <c r="D45" s="2" t="s">
        <v>37</v>
      </c>
      <c r="E45" s="16" t="s">
        <v>38</v>
      </c>
      <c r="F45" s="9" t="s">
        <v>39</v>
      </c>
      <c r="G45" s="9" t="s">
        <v>40</v>
      </c>
      <c r="H45" s="9" t="s">
        <v>22</v>
      </c>
      <c r="I45" s="9" t="s">
        <v>1</v>
      </c>
      <c r="J45" s="17"/>
      <c r="K45" s="17"/>
      <c r="L45" s="17"/>
    </row>
    <row r="46" spans="1:12" x14ac:dyDescent="0.2">
      <c r="A46" s="30" t="s">
        <v>11</v>
      </c>
      <c r="B46" s="30"/>
      <c r="C46" s="30"/>
      <c r="D46" s="30"/>
      <c r="E46" s="30"/>
      <c r="F46" s="30"/>
      <c r="G46" s="30"/>
      <c r="H46" s="30"/>
      <c r="I46" s="30"/>
      <c r="J46" s="18"/>
      <c r="K46" s="18"/>
      <c r="L46" s="18"/>
    </row>
    <row r="47" spans="1:12" x14ac:dyDescent="0.2">
      <c r="A47" s="3" t="s">
        <v>7</v>
      </c>
      <c r="B47" s="3" t="s">
        <v>7</v>
      </c>
      <c r="C47" s="3" t="s">
        <v>12</v>
      </c>
      <c r="D47" s="11">
        <f>MIN(I27,0)</f>
        <v>-547349</v>
      </c>
      <c r="E47" s="11">
        <f>G47-D47</f>
        <v>17019849</v>
      </c>
      <c r="F47" s="4">
        <f>D47+E47</f>
        <v>16472500</v>
      </c>
      <c r="G47" s="11">
        <v>16472500</v>
      </c>
      <c r="H47" s="10">
        <f>E47-G47</f>
        <v>547349</v>
      </c>
      <c r="I47" s="10">
        <f>F47-G47</f>
        <v>0</v>
      </c>
      <c r="J47" s="19"/>
      <c r="K47" s="20"/>
      <c r="L47" s="21"/>
    </row>
    <row r="48" spans="1:12" x14ac:dyDescent="0.2">
      <c r="A48" s="3" t="s">
        <v>8</v>
      </c>
      <c r="B48" s="3" t="s">
        <v>8</v>
      </c>
      <c r="C48" s="3" t="s">
        <v>13</v>
      </c>
      <c r="D48" s="11">
        <f t="shared" ref="D48:D51" si="9">MIN(I28,0)</f>
        <v>-113992</v>
      </c>
      <c r="E48" s="11">
        <f t="shared" ref="E48:E51" si="10">G48-D48</f>
        <v>13262092</v>
      </c>
      <c r="F48" s="4">
        <f>D48+E48</f>
        <v>13148100</v>
      </c>
      <c r="G48" s="11">
        <v>13148100</v>
      </c>
      <c r="H48" s="10">
        <f>E48-G48</f>
        <v>113992</v>
      </c>
      <c r="I48" s="10">
        <f>F48-G48</f>
        <v>0</v>
      </c>
      <c r="J48" s="19"/>
      <c r="K48" s="20"/>
      <c r="L48" s="21"/>
    </row>
    <row r="49" spans="1:12" x14ac:dyDescent="0.2">
      <c r="A49" s="3" t="s">
        <v>9</v>
      </c>
      <c r="B49" s="3" t="s">
        <v>9</v>
      </c>
      <c r="C49" s="3" t="s">
        <v>14</v>
      </c>
      <c r="D49" s="11">
        <f t="shared" si="9"/>
        <v>-54200</v>
      </c>
      <c r="E49" s="11">
        <f t="shared" si="10"/>
        <v>8279900</v>
      </c>
      <c r="F49" s="4">
        <f>D49+E49</f>
        <v>8225700</v>
      </c>
      <c r="G49" s="11">
        <v>8225700</v>
      </c>
      <c r="H49" s="10">
        <f>E49-G49</f>
        <v>54200</v>
      </c>
      <c r="I49" s="10">
        <f>F49-G49</f>
        <v>0</v>
      </c>
      <c r="J49" s="19"/>
      <c r="K49" s="20"/>
      <c r="L49" s="21"/>
    </row>
    <row r="50" spans="1:12" x14ac:dyDescent="0.2">
      <c r="A50" s="3" t="s">
        <v>4</v>
      </c>
      <c r="B50" s="3" t="s">
        <v>4</v>
      </c>
      <c r="C50" s="3" t="s">
        <v>15</v>
      </c>
      <c r="D50" s="11">
        <f t="shared" si="9"/>
        <v>0</v>
      </c>
      <c r="E50" s="11">
        <f t="shared" si="10"/>
        <v>648300</v>
      </c>
      <c r="F50" s="4">
        <f>D50+E50</f>
        <v>648300</v>
      </c>
      <c r="G50" s="12">
        <v>648300</v>
      </c>
      <c r="H50" s="10">
        <f>E50-G50</f>
        <v>0</v>
      </c>
      <c r="I50" s="10">
        <f>F50-G50</f>
        <v>0</v>
      </c>
      <c r="J50" s="19"/>
      <c r="K50" s="21"/>
      <c r="L50" s="21"/>
    </row>
    <row r="51" spans="1:12" x14ac:dyDescent="0.2">
      <c r="A51" s="3" t="s">
        <v>19</v>
      </c>
      <c r="B51" s="3" t="s">
        <v>21</v>
      </c>
      <c r="C51" s="3" t="s">
        <v>20</v>
      </c>
      <c r="D51" s="11">
        <f t="shared" si="9"/>
        <v>0</v>
      </c>
      <c r="E51" s="11">
        <f t="shared" si="10"/>
        <v>536761</v>
      </c>
      <c r="F51" s="11">
        <f>D51+E51</f>
        <v>536761</v>
      </c>
      <c r="G51" s="11">
        <v>536761</v>
      </c>
      <c r="H51" s="10">
        <f>E51-G51</f>
        <v>0</v>
      </c>
      <c r="I51" s="10">
        <f>F51-G51</f>
        <v>0</v>
      </c>
      <c r="J51" s="19"/>
      <c r="K51" s="21"/>
      <c r="L51" s="21"/>
    </row>
    <row r="52" spans="1:12" x14ac:dyDescent="0.2">
      <c r="A52" s="5"/>
      <c r="B52" s="5"/>
      <c r="C52" s="5" t="s">
        <v>6</v>
      </c>
      <c r="D52" s="6">
        <f t="shared" ref="D52:I52" si="11">SUM(D47:D51)</f>
        <v>-715541</v>
      </c>
      <c r="E52" s="6">
        <f t="shared" si="11"/>
        <v>39746902</v>
      </c>
      <c r="F52" s="6">
        <f t="shared" si="11"/>
        <v>39031361</v>
      </c>
      <c r="G52" s="6">
        <f t="shared" si="11"/>
        <v>39031361</v>
      </c>
      <c r="H52" s="6">
        <f t="shared" si="11"/>
        <v>715541</v>
      </c>
      <c r="I52" s="6">
        <f t="shared" si="11"/>
        <v>0</v>
      </c>
      <c r="J52" s="22"/>
      <c r="K52" s="22"/>
      <c r="L52" s="22"/>
    </row>
    <row r="53" spans="1:12" x14ac:dyDescent="0.2">
      <c r="A53" s="30" t="s">
        <v>16</v>
      </c>
      <c r="B53" s="30"/>
      <c r="C53" s="30"/>
      <c r="D53" s="30"/>
      <c r="E53" s="30"/>
      <c r="F53" s="30"/>
      <c r="G53" s="30"/>
      <c r="H53" s="30"/>
      <c r="I53" s="30"/>
      <c r="J53" s="18"/>
      <c r="K53" s="18"/>
      <c r="L53" s="18"/>
    </row>
    <row r="54" spans="1:12" x14ac:dyDescent="0.2">
      <c r="A54" s="3" t="s">
        <v>10</v>
      </c>
      <c r="B54" s="3" t="s">
        <v>10</v>
      </c>
      <c r="C54" s="3" t="s">
        <v>23</v>
      </c>
      <c r="D54" s="11">
        <f t="shared" ref="D54:D55" si="12">MIN(I34,0)</f>
        <v>-43061</v>
      </c>
      <c r="E54" s="11">
        <f t="shared" ref="E54" si="13">G54-D54</f>
        <v>900361</v>
      </c>
      <c r="F54" s="4">
        <f>D54+E54</f>
        <v>857300</v>
      </c>
      <c r="G54" s="12">
        <v>857300</v>
      </c>
      <c r="H54" s="10">
        <f>E54-G54</f>
        <v>43061</v>
      </c>
      <c r="I54" s="10">
        <f>F54-G54</f>
        <v>0</v>
      </c>
      <c r="J54" s="23"/>
      <c r="K54" s="20"/>
      <c r="L54" s="21"/>
    </row>
    <row r="55" spans="1:12" x14ac:dyDescent="0.2">
      <c r="A55" s="3" t="s">
        <v>5</v>
      </c>
      <c r="B55" s="3" t="s">
        <v>5</v>
      </c>
      <c r="C55" s="3" t="s">
        <v>17</v>
      </c>
      <c r="D55" s="11">
        <f t="shared" si="12"/>
        <v>0</v>
      </c>
      <c r="E55" s="11">
        <v>6812510</v>
      </c>
      <c r="F55" s="4">
        <f>D55+E55</f>
        <v>6812510</v>
      </c>
      <c r="G55" s="12">
        <v>6812510</v>
      </c>
      <c r="H55" s="10">
        <f>E55-G55</f>
        <v>0</v>
      </c>
      <c r="I55" s="10">
        <f>F55-G55</f>
        <v>0</v>
      </c>
      <c r="J55" s="23"/>
      <c r="K55" s="20"/>
      <c r="L55" s="21"/>
    </row>
    <row r="56" spans="1:12" x14ac:dyDescent="0.2">
      <c r="A56" s="5"/>
      <c r="B56" s="5"/>
      <c r="C56" s="5" t="s">
        <v>6</v>
      </c>
      <c r="D56" s="6">
        <f t="shared" ref="D56:I56" si="14">SUM(D54:D55)</f>
        <v>-43061</v>
      </c>
      <c r="E56" s="6">
        <f t="shared" si="14"/>
        <v>7712871</v>
      </c>
      <c r="F56" s="6">
        <f t="shared" si="14"/>
        <v>7669810</v>
      </c>
      <c r="G56" s="6">
        <f t="shared" si="14"/>
        <v>7669810</v>
      </c>
      <c r="H56" s="6">
        <f t="shared" si="14"/>
        <v>43061</v>
      </c>
      <c r="I56" s="6">
        <f t="shared" si="14"/>
        <v>0</v>
      </c>
      <c r="J56" s="22"/>
      <c r="K56" s="22"/>
      <c r="L56" s="22"/>
    </row>
    <row r="57" spans="1:12" x14ac:dyDescent="0.2">
      <c r="A57" s="24"/>
      <c r="B57" s="24"/>
      <c r="C57" s="24"/>
      <c r="D57" s="24"/>
      <c r="E57" s="24"/>
      <c r="F57" s="24"/>
      <c r="G57" s="24"/>
      <c r="H57" s="24"/>
      <c r="I57" s="24"/>
      <c r="J57" s="18"/>
      <c r="K57" s="18"/>
      <c r="L57" s="18"/>
    </row>
    <row r="58" spans="1:12" ht="13.5" thickBot="1" x14ac:dyDescent="0.25">
      <c r="A58" s="7"/>
      <c r="B58" s="7"/>
      <c r="C58" s="7" t="s">
        <v>18</v>
      </c>
      <c r="D58" s="8">
        <f t="shared" ref="D58:I58" si="15">D52+D56</f>
        <v>-758602</v>
      </c>
      <c r="E58" s="8">
        <f t="shared" si="15"/>
        <v>47459773</v>
      </c>
      <c r="F58" s="8">
        <f t="shared" si="15"/>
        <v>46701171</v>
      </c>
      <c r="G58" s="8">
        <f t="shared" si="15"/>
        <v>46701171</v>
      </c>
      <c r="H58" s="8">
        <f t="shared" si="15"/>
        <v>758602</v>
      </c>
      <c r="I58" s="8">
        <f t="shared" si="15"/>
        <v>0</v>
      </c>
      <c r="J58" s="22"/>
      <c r="K58" s="22"/>
      <c r="L58" s="22"/>
    </row>
  </sheetData>
  <mergeCells count="18">
    <mergeCell ref="A18:I18"/>
    <mergeCell ref="A2:I2"/>
    <mergeCell ref="A4:I4"/>
    <mergeCell ref="A6:C6"/>
    <mergeCell ref="A7:I7"/>
    <mergeCell ref="A14:I14"/>
    <mergeCell ref="A37:I37"/>
    <mergeCell ref="A21:I21"/>
    <mergeCell ref="A23:I23"/>
    <mergeCell ref="A25:C25"/>
    <mergeCell ref="A26:I26"/>
    <mergeCell ref="A33:I33"/>
    <mergeCell ref="A57:I57"/>
    <mergeCell ref="A41:I41"/>
    <mergeCell ref="A43:I43"/>
    <mergeCell ref="A45:C45"/>
    <mergeCell ref="A46:I46"/>
    <mergeCell ref="A53:I5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2013-02-20, dnr VER 2013-6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2013-02-08T13:11:48Z</cp:lastPrinted>
  <dcterms:created xsi:type="dcterms:W3CDTF">2009-10-28T11:41:28Z</dcterms:created>
  <dcterms:modified xsi:type="dcterms:W3CDTF">2013-02-19T16:07:19Z</dcterms:modified>
</cp:coreProperties>
</file>