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 activeTab="1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J18" i="2"/>
  <c r="J17" i="2"/>
  <c r="J11" i="2"/>
  <c r="J10" i="2"/>
  <c r="J9" i="2"/>
  <c r="J8" i="2"/>
  <c r="J7" i="2"/>
  <c r="J6" i="2"/>
  <c r="J5" i="2"/>
  <c r="J4" i="2"/>
  <c r="J14" i="2" l="1"/>
  <c r="J20" i="2" s="1"/>
  <c r="J21" i="2" s="1"/>
  <c r="I19" i="2"/>
  <c r="I18" i="2"/>
  <c r="I17" i="2"/>
  <c r="I11" i="2"/>
  <c r="I10" i="2"/>
  <c r="I9" i="2"/>
  <c r="I8" i="2"/>
  <c r="I7" i="2"/>
  <c r="I6" i="2"/>
  <c r="I5" i="2"/>
  <c r="I4" i="2"/>
  <c r="J15" i="2" l="1"/>
  <c r="I14" i="2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G18" i="2"/>
  <c r="F18" i="2"/>
  <c r="E18" i="2"/>
  <c r="D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H17" i="2"/>
  <c r="G17" i="2"/>
  <c r="F17" i="2"/>
  <c r="E17" i="2"/>
  <c r="D17" i="2"/>
  <c r="H9" i="2"/>
  <c r="H8" i="2"/>
  <c r="D11" i="2"/>
  <c r="D9" i="2"/>
  <c r="F9" i="2"/>
  <c r="G9" i="2"/>
  <c r="A11" i="2"/>
  <c r="A10" i="2"/>
  <c r="A9" i="2"/>
  <c r="A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G23" i="2" s="1"/>
  <c r="H14" i="2"/>
  <c r="H15" i="2" s="1"/>
  <c r="D14" i="2"/>
  <c r="D20" i="2" s="1"/>
  <c r="D21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D15" i="2"/>
  <c r="E15" i="2"/>
</calcChain>
</file>

<file path=xl/sharedStrings.xml><?xml version="1.0" encoding="utf-8"?>
<sst xmlns="http://schemas.openxmlformats.org/spreadsheetml/2006/main" count="174" uniqueCount="165">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</sst>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73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3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12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1" fillId="4" borderId="1" applyNumberFormat="0" applyFont="0" applyAlignment="0" applyProtection="0"/>
    <xf numFmtId="0" fontId="33" fillId="8" borderId="0" applyNumberFormat="0" applyBorder="0" applyAlignment="0" applyProtection="0"/>
    <xf numFmtId="0" fontId="49" fillId="13" borderId="2" applyNumberFormat="0" applyAlignment="0" applyProtection="0"/>
    <xf numFmtId="0" fontId="37" fillId="7" borderId="0" applyNumberFormat="0" applyBorder="0" applyAlignment="0" applyProtection="0"/>
    <xf numFmtId="0" fontId="34" fillId="5" borderId="2" applyNumberFormat="0" applyAlignment="0" applyProtection="0"/>
    <xf numFmtId="0" fontId="35" fillId="23" borderId="3" applyNumberFormat="0" applyAlignment="0" applyProtection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2" applyNumberFormat="0" applyAlignment="0" applyProtection="0"/>
    <xf numFmtId="0" fontId="41" fillId="10" borderId="2" applyNumberFormat="0" applyAlignment="0" applyProtection="0"/>
    <xf numFmtId="0" fontId="35" fillId="11" borderId="3" applyNumberFormat="0" applyAlignment="0" applyProtection="0"/>
    <xf numFmtId="0" fontId="42" fillId="0" borderId="7" applyNumberFormat="0" applyFill="0" applyAlignment="0" applyProtection="0"/>
    <xf numFmtId="0" fontId="50" fillId="0" borderId="8" applyNumberFormat="0" applyFill="0" applyAlignment="0" applyProtection="0"/>
    <xf numFmtId="0" fontId="43" fillId="27" borderId="0" applyNumberFormat="0" applyBorder="0" applyAlignment="0" applyProtection="0"/>
    <xf numFmtId="170" fontId="44" fillId="0" borderId="0"/>
    <xf numFmtId="0" fontId="2" fillId="4" borderId="2" applyNumberFormat="0" applyFont="0" applyAlignment="0" applyProtection="0"/>
    <xf numFmtId="0" fontId="45" fillId="5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4" fontId="26" fillId="28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26" fillId="28" borderId="9" applyNumberFormat="0" applyProtection="0">
      <alignment horizontal="left" vertical="center" indent="1"/>
    </xf>
    <xf numFmtId="4" fontId="26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30" borderId="9" applyNumberFormat="0" applyProtection="0">
      <alignment horizontal="right" vertical="center"/>
    </xf>
    <xf numFmtId="4" fontId="26" fillId="31" borderId="9" applyNumberFormat="0" applyProtection="0">
      <alignment horizontal="right" vertical="center"/>
    </xf>
    <xf numFmtId="4" fontId="26" fillId="32" borderId="9" applyNumberFormat="0" applyProtection="0">
      <alignment horizontal="right" vertical="center"/>
    </xf>
    <xf numFmtId="4" fontId="26" fillId="33" borderId="9" applyNumberFormat="0" applyProtection="0">
      <alignment horizontal="right" vertical="center"/>
    </xf>
    <xf numFmtId="4" fontId="26" fillId="34" borderId="9" applyNumberFormat="0" applyProtection="0">
      <alignment horizontal="right" vertical="center"/>
    </xf>
    <xf numFmtId="4" fontId="26" fillId="35" borderId="9" applyNumberFormat="0" applyProtection="0">
      <alignment horizontal="right" vertical="center"/>
    </xf>
    <xf numFmtId="4" fontId="26" fillId="36" borderId="9" applyNumberFormat="0" applyProtection="0">
      <alignment horizontal="right" vertical="center"/>
    </xf>
    <xf numFmtId="4" fontId="26" fillId="37" borderId="9" applyNumberFormat="0" applyProtection="0">
      <alignment horizontal="right" vertical="center"/>
    </xf>
    <xf numFmtId="4" fontId="26" fillId="38" borderId="9" applyNumberFormat="0" applyProtection="0">
      <alignment horizontal="right" vertical="center"/>
    </xf>
    <xf numFmtId="4" fontId="25" fillId="39" borderId="9" applyNumberFormat="0" applyProtection="0">
      <alignment horizontal="left" vertical="center" indent="1"/>
    </xf>
    <xf numFmtId="4" fontId="26" fillId="40" borderId="13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9" fillId="40" borderId="9" applyNumberFormat="0" applyProtection="0">
      <alignment horizontal="left" vertical="center" indent="1"/>
    </xf>
    <xf numFmtId="4" fontId="29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45" borderId="9" applyNumberFormat="0" applyProtection="0">
      <alignment vertical="center"/>
    </xf>
    <xf numFmtId="4" fontId="27" fillId="45" borderId="9" applyNumberFormat="0" applyProtection="0">
      <alignment vertical="center"/>
    </xf>
    <xf numFmtId="4" fontId="26" fillId="45" borderId="9" applyNumberFormat="0" applyProtection="0">
      <alignment horizontal="left" vertical="center" indent="1"/>
    </xf>
    <xf numFmtId="4" fontId="26" fillId="45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7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0" fillId="0" borderId="0"/>
    <xf numFmtId="4" fontId="24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47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165" fontId="1" fillId="0" borderId="0" applyFont="0" applyFill="0" applyBorder="0" applyAlignment="0" applyProtection="0"/>
    <xf numFmtId="0" fontId="45" fillId="13" borderId="9" applyNumberFormat="0" applyAlignment="0" applyProtection="0"/>
    <xf numFmtId="16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>
      <protection locked="0"/>
    </xf>
    <xf numFmtId="0" fontId="56" fillId="8" borderId="0" applyNumberFormat="0" applyBorder="0" applyAlignment="0" applyProtection="0"/>
    <xf numFmtId="9" fontId="2" fillId="0" borderId="0" applyFont="0" applyFill="0" applyBorder="0" applyAlignment="0" applyProtection="0"/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5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5" fillId="0" borderId="0">
      <protection locked="0"/>
    </xf>
    <xf numFmtId="43" fontId="2" fillId="0" borderId="0" applyFont="0" applyFill="0" applyBorder="0" applyAlignment="0" applyProtection="0"/>
    <xf numFmtId="0" fontId="55" fillId="0" borderId="0">
      <protection locked="0"/>
    </xf>
    <xf numFmtId="43" fontId="2" fillId="0" borderId="0" applyFont="0" applyFill="0" applyBorder="0" applyAlignment="0" applyProtection="0"/>
    <xf numFmtId="0" fontId="55" fillId="0" borderId="0">
      <protection locked="0"/>
    </xf>
    <xf numFmtId="43" fontId="2" fillId="0" borderId="0" applyFont="0" applyFill="0" applyBorder="0" applyAlignment="0" applyProtection="0"/>
    <xf numFmtId="0" fontId="55" fillId="0" borderId="0">
      <protection locked="0"/>
    </xf>
    <xf numFmtId="43" fontId="2" fillId="0" borderId="0" applyFont="0" applyFill="0" applyBorder="0" applyAlignment="0" applyProtection="0"/>
    <xf numFmtId="0" fontId="55" fillId="0" borderId="0">
      <protection locked="0"/>
    </xf>
    <xf numFmtId="43" fontId="2" fillId="0" borderId="0" applyFont="0" applyFill="0" applyBorder="0" applyAlignment="0" applyProtection="0"/>
    <xf numFmtId="0" fontId="55" fillId="0" borderId="0">
      <protection locked="0"/>
    </xf>
    <xf numFmtId="43" fontId="2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2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>
      <protection locked="0"/>
    </xf>
    <xf numFmtId="43" fontId="2" fillId="0" borderId="0" applyFont="0" applyFill="0" applyBorder="0" applyAlignment="0" applyProtection="0"/>
    <xf numFmtId="0" fontId="60" fillId="0" borderId="0">
      <protection locked="0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" fontId="24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60" fillId="0" borderId="0">
      <protection locked="0"/>
    </xf>
  </cellStyleXfs>
  <cellXfs count="96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3" fontId="8" fillId="0" borderId="0" xfId="0" applyNumberFormat="1" applyFont="1"/>
    <xf numFmtId="3" fontId="8" fillId="0" borderId="0" xfId="0" applyNumberFormat="1" applyFont="1" applyFill="1"/>
    <xf numFmtId="170" fontId="44" fillId="0" borderId="0" xfId="69" applyFont="1" applyBorder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172" fontId="2" fillId="0" borderId="0" xfId="0" applyNumberFormat="1" applyFont="1"/>
    <xf numFmtId="171" fontId="2" fillId="0" borderId="0" xfId="0" applyNumberFormat="1" applyFont="1"/>
    <xf numFmtId="0" fontId="58" fillId="0" borderId="0" xfId="0" applyFont="1"/>
    <xf numFmtId="0" fontId="57" fillId="0" borderId="16" xfId="0" applyFont="1" applyFill="1" applyBorder="1" applyAlignment="1">
      <alignment vertical="center"/>
    </xf>
    <xf numFmtId="0" fontId="58" fillId="0" borderId="0" xfId="0" applyFont="1" applyFill="1"/>
    <xf numFmtId="3" fontId="2" fillId="0" borderId="0" xfId="0" applyNumberFormat="1" applyFont="1" applyFill="1" applyBorder="1" applyProtection="1"/>
    <xf numFmtId="3" fontId="2" fillId="0" borderId="0" xfId="148" applyNumberFormat="1" applyFill="1" applyBorder="1" applyProtection="1"/>
    <xf numFmtId="3" fontId="2" fillId="0" borderId="0" xfId="148" applyNumberFormat="1" applyFont="1" applyFill="1" applyProtection="1"/>
    <xf numFmtId="0" fontId="59" fillId="0" borderId="0" xfId="0" applyFont="1" applyAlignment="1">
      <alignment vertical="center"/>
    </xf>
    <xf numFmtId="166" fontId="0" fillId="0" borderId="0" xfId="0" applyNumberFormat="1"/>
    <xf numFmtId="4" fontId="2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 applyProtection="1">
      <protection locked="0"/>
    </xf>
    <xf numFmtId="0" fontId="2" fillId="0" borderId="16" xfId="0" applyFont="1" applyFill="1" applyBorder="1" applyAlignment="1">
      <alignment vertical="center"/>
    </xf>
    <xf numFmtId="3" fontId="60" fillId="0" borderId="0" xfId="159" applyNumberFormat="1">
      <protection locked="0"/>
    </xf>
    <xf numFmtId="0" fontId="60" fillId="0" borderId="0" xfId="172">
      <protection locked="0"/>
    </xf>
    <xf numFmtId="3" fontId="2" fillId="0" borderId="0" xfId="172" applyNumberFormat="1" applyFont="1" applyFill="1" applyBorder="1">
      <protection locked="0"/>
    </xf>
    <xf numFmtId="3" fontId="2" fillId="0" borderId="0" xfId="161" applyNumberFormat="1" applyFont="1" applyFill="1" applyProtection="1"/>
    <xf numFmtId="3" fontId="2" fillId="0" borderId="0" xfId="161" applyNumberFormat="1" applyFont="1" applyFill="1" applyBorder="1" applyProtection="1"/>
    <xf numFmtId="0" fontId="61" fillId="0" borderId="0" xfId="0" applyFont="1" applyBorder="1"/>
    <xf numFmtId="0" fontId="61" fillId="0" borderId="0" xfId="0" applyFont="1" applyFill="1" applyBorder="1"/>
    <xf numFmtId="167" fontId="61" fillId="0" borderId="0" xfId="0" applyNumberFormat="1" applyFont="1" applyFill="1" applyBorder="1"/>
    <xf numFmtId="167" fontId="61" fillId="0" borderId="0" xfId="0" applyNumberFormat="1" applyFont="1"/>
    <xf numFmtId="0" fontId="63" fillId="0" borderId="0" xfId="0" applyFont="1" applyFill="1"/>
    <xf numFmtId="0" fontId="62" fillId="0" borderId="0" xfId="0" applyFont="1" applyFill="1" applyBorder="1"/>
    <xf numFmtId="0" fontId="61" fillId="0" borderId="16" xfId="0" applyFont="1" applyFill="1" applyBorder="1" applyAlignment="1">
      <alignment vertical="center"/>
    </xf>
    <xf numFmtId="0" fontId="63" fillId="0" borderId="0" xfId="0" applyFont="1"/>
    <xf numFmtId="3" fontId="61" fillId="0" borderId="0" xfId="0" applyNumberFormat="1" applyFont="1" applyFill="1" applyBorder="1" applyProtection="1"/>
    <xf numFmtId="3" fontId="61" fillId="0" borderId="0" xfId="0" applyNumberFormat="1" applyFont="1" applyFill="1" applyBorder="1" applyProtection="1">
      <protection locked="0"/>
    </xf>
    <xf numFmtId="3" fontId="61" fillId="0" borderId="0" xfId="172" applyNumberFormat="1" applyFont="1" applyFill="1" applyBorder="1">
      <protection locked="0"/>
    </xf>
    <xf numFmtId="3" fontId="61" fillId="0" borderId="0" xfId="161" applyNumberFormat="1" applyFont="1" applyFill="1" applyBorder="1" applyProtection="1"/>
    <xf numFmtId="168" fontId="2" fillId="0" borderId="0" xfId="0" applyNumberFormat="1" applyFont="1"/>
    <xf numFmtId="2" fontId="2" fillId="0" borderId="0" xfId="0" applyNumberFormat="1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7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2" xfId="124"/>
    <cellStyle name="Normal 3" xfId="131"/>
    <cellStyle name="Normal 4" xfId="134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3" xfId="13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222.0035</c:v>
                </c:pt>
                <c:pt idx="1">
                  <c:v>238.47819999999999</c:v>
                </c:pt>
                <c:pt idx="2">
                  <c:v>256.77699999999999</c:v>
                </c:pt>
                <c:pt idx="3">
                  <c:v>257.73</c:v>
                </c:pt>
                <c:pt idx="4">
                  <c:v>268.86</c:v>
                </c:pt>
                <c:pt idx="5">
                  <c:v>288.07400000000001</c:v>
                </c:pt>
                <c:pt idx="6">
                  <c:v>305.48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2.0219999999999998</c:v>
                </c:pt>
                <c:pt idx="1">
                  <c:v>2.4651999999999998</c:v>
                </c:pt>
                <c:pt idx="2">
                  <c:v>3.4020000000000001</c:v>
                </c:pt>
                <c:pt idx="3">
                  <c:v>4.4800000000000004</c:v>
                </c:pt>
                <c:pt idx="4">
                  <c:v>5.6040000000000001</c:v>
                </c:pt>
                <c:pt idx="5">
                  <c:v>6.9169999999999998</c:v>
                </c:pt>
                <c:pt idx="6">
                  <c:v>8.4700000000000006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47.318604466063334</c:v>
                </c:pt>
                <c:pt idx="1">
                  <c:v>48.023661392235667</c:v>
                </c:pt>
                <c:pt idx="2">
                  <c:v>46.801051999999999</c:v>
                </c:pt>
                <c:pt idx="3">
                  <c:v>46.081605000000003</c:v>
                </c:pt>
                <c:pt idx="4">
                  <c:v>44.580500000000001</c:v>
                </c:pt>
                <c:pt idx="5">
                  <c:v>43.266300000000001</c:v>
                </c:pt>
                <c:pt idx="6">
                  <c:v>42.412199999999999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271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338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356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847104"/>
        <c:axId val="158118272"/>
      </c:barChart>
      <c:catAx>
        <c:axId val="15484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81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1827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84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39"/>
  <sheetViews>
    <sheetView zoomScale="80" zoomScaleNormal="80" workbookViewId="0">
      <pane ySplit="1125" topLeftCell="A212" activePane="bottomLeft"/>
      <selection activeCell="B2" sqref="B2"/>
      <selection pane="bottomLeft" activeCell="S185" sqref="S185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4.28515625" style="28" customWidth="1"/>
    <col min="7" max="7" width="13.85546875" style="29" customWidth="1"/>
    <col min="8" max="8" width="14.7109375" style="29" customWidth="1"/>
    <col min="9" max="10" width="15.28515625" style="20" customWidth="1"/>
    <col min="11" max="11" width="14.85546875" style="20" customWidth="1"/>
    <col min="12" max="12" width="15" style="20" customWidth="1"/>
    <col min="13" max="13" width="13.85546875" style="20" bestFit="1" customWidth="1"/>
    <col min="14" max="16384" width="9.140625" style="20"/>
  </cols>
  <sheetData>
    <row r="1" spans="1:14" ht="18.75" x14ac:dyDescent="0.3">
      <c r="A1" s="1" t="s">
        <v>149</v>
      </c>
      <c r="F1" s="2"/>
      <c r="G1" s="24"/>
      <c r="H1" s="24"/>
    </row>
    <row r="2" spans="1:14" ht="13.5" customHeight="1" x14ac:dyDescent="0.25">
      <c r="A2" s="7"/>
      <c r="C2" s="3"/>
      <c r="D2" s="3"/>
      <c r="E2" s="3"/>
      <c r="F2" s="2"/>
      <c r="G2" s="24"/>
      <c r="H2" s="24"/>
    </row>
    <row r="3" spans="1:14" x14ac:dyDescent="0.25">
      <c r="A3" s="4" t="s">
        <v>0</v>
      </c>
      <c r="B3" s="9"/>
      <c r="C3" s="3"/>
      <c r="D3" s="3"/>
      <c r="E3" s="3"/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  <c r="L3" s="8">
        <v>2017</v>
      </c>
    </row>
    <row r="4" spans="1:14" x14ac:dyDescent="0.25">
      <c r="A4" s="9"/>
      <c r="B4" s="9"/>
      <c r="C4" s="3"/>
      <c r="D4" s="3"/>
      <c r="E4" s="3"/>
      <c r="F4" s="2"/>
      <c r="G4" s="24"/>
      <c r="H4" s="24"/>
    </row>
    <row r="5" spans="1:14" x14ac:dyDescent="0.25">
      <c r="A5" s="9"/>
      <c r="B5" s="10" t="s">
        <v>1</v>
      </c>
      <c r="C5" s="11"/>
      <c r="D5" s="11"/>
      <c r="E5" s="11"/>
      <c r="F5" s="92">
        <v>5.59</v>
      </c>
      <c r="G5" s="92">
        <v>3.87</v>
      </c>
      <c r="H5" s="92">
        <v>2.92</v>
      </c>
      <c r="I5" s="92">
        <v>3.63</v>
      </c>
      <c r="J5" s="92">
        <v>4.3899999999999997</v>
      </c>
      <c r="K5" s="92">
        <v>4.4400000000000004</v>
      </c>
      <c r="L5" s="92">
        <v>4.3899999999999997</v>
      </c>
      <c r="N5" s="44"/>
    </row>
    <row r="6" spans="1:14" x14ac:dyDescent="0.25">
      <c r="A6" s="9"/>
      <c r="B6" s="10" t="s">
        <v>2</v>
      </c>
      <c r="C6" s="11"/>
      <c r="D6" s="11"/>
      <c r="E6" s="11"/>
      <c r="F6" s="92">
        <v>2.77</v>
      </c>
      <c r="G6" s="92">
        <v>3.82</v>
      </c>
      <c r="H6" s="92">
        <v>2.74</v>
      </c>
      <c r="I6" s="92">
        <v>3.19</v>
      </c>
      <c r="J6" s="92">
        <v>2.9</v>
      </c>
      <c r="K6" s="92">
        <v>3</v>
      </c>
      <c r="L6" s="92">
        <v>3.2</v>
      </c>
    </row>
    <row r="7" spans="1:14" x14ac:dyDescent="0.25">
      <c r="A7" s="9"/>
      <c r="B7" s="10"/>
      <c r="C7" s="11"/>
      <c r="D7" s="11"/>
      <c r="E7" s="11"/>
      <c r="F7" s="80"/>
      <c r="G7" s="80"/>
      <c r="H7" s="80"/>
      <c r="I7" s="81"/>
      <c r="J7" s="81"/>
      <c r="K7" s="81"/>
      <c r="L7" s="81"/>
    </row>
    <row r="8" spans="1:14" ht="18.75" x14ac:dyDescent="0.25">
      <c r="A8" s="9"/>
      <c r="B8" s="10" t="s">
        <v>24</v>
      </c>
      <c r="C8" s="11"/>
      <c r="D8" s="11"/>
      <c r="E8" s="11"/>
      <c r="F8" s="92">
        <v>2.79</v>
      </c>
      <c r="G8" s="92">
        <v>0.01</v>
      </c>
      <c r="H8" s="92">
        <v>0.19</v>
      </c>
      <c r="I8" s="92">
        <v>0.43</v>
      </c>
      <c r="J8" s="92">
        <v>1.45</v>
      </c>
      <c r="K8" s="92">
        <v>1.4</v>
      </c>
      <c r="L8" s="92">
        <v>1.1499999999999999</v>
      </c>
    </row>
    <row r="9" spans="1:14" x14ac:dyDescent="0.25">
      <c r="A9" s="9"/>
      <c r="B9" s="10" t="s">
        <v>120</v>
      </c>
      <c r="C9" s="11"/>
      <c r="D9" s="11"/>
      <c r="E9" s="11"/>
      <c r="F9" s="92">
        <v>2.2599999999999998</v>
      </c>
      <c r="G9" s="92">
        <v>0.67</v>
      </c>
      <c r="H9" s="92">
        <v>0.69</v>
      </c>
      <c r="I9" s="92">
        <v>0.51</v>
      </c>
      <c r="J9" s="92">
        <v>1.22</v>
      </c>
      <c r="K9" s="92">
        <v>1.28</v>
      </c>
      <c r="L9" s="92">
        <v>1.1100000000000001</v>
      </c>
    </row>
    <row r="10" spans="1:14" x14ac:dyDescent="0.25">
      <c r="A10" s="9"/>
      <c r="B10" s="10" t="s">
        <v>144</v>
      </c>
      <c r="C10" s="11"/>
      <c r="D10" s="11"/>
      <c r="E10" s="11"/>
      <c r="F10" s="45">
        <v>4625.8900000000003</v>
      </c>
      <c r="G10" s="45">
        <v>4657.1099999999997</v>
      </c>
      <c r="H10" s="45">
        <v>4689.1000000000004</v>
      </c>
      <c r="I10" s="45">
        <v>4713.0600000000004</v>
      </c>
      <c r="J10" s="45">
        <v>4770.37</v>
      </c>
      <c r="K10" s="45">
        <v>4831.47</v>
      </c>
      <c r="L10" s="45">
        <v>4885.07</v>
      </c>
    </row>
    <row r="11" spans="1:14" x14ac:dyDescent="0.25">
      <c r="A11" s="9"/>
      <c r="B11" s="10"/>
      <c r="C11" s="11"/>
      <c r="D11" s="11"/>
      <c r="E11" s="11"/>
      <c r="F11" s="80"/>
      <c r="G11" s="80"/>
      <c r="H11" s="80"/>
      <c r="I11" s="81"/>
      <c r="J11" s="81"/>
      <c r="K11" s="81"/>
      <c r="L11" s="81"/>
    </row>
    <row r="12" spans="1:14" x14ac:dyDescent="0.25">
      <c r="A12" s="9"/>
      <c r="B12" s="10" t="s">
        <v>3</v>
      </c>
      <c r="C12" s="11"/>
      <c r="D12" s="11"/>
      <c r="E12" s="11"/>
      <c r="F12" s="92">
        <v>5.51</v>
      </c>
      <c r="G12" s="92">
        <v>5.62</v>
      </c>
      <c r="H12" s="92">
        <v>5.82</v>
      </c>
      <c r="I12" s="92">
        <v>5.79</v>
      </c>
      <c r="J12" s="92">
        <v>5.6</v>
      </c>
      <c r="K12" s="92">
        <v>5.46</v>
      </c>
      <c r="L12" s="92">
        <v>5.03</v>
      </c>
    </row>
    <row r="13" spans="1:14" x14ac:dyDescent="0.25">
      <c r="A13" s="9"/>
      <c r="B13" s="10" t="s">
        <v>148</v>
      </c>
      <c r="C13" s="11"/>
      <c r="D13" s="11"/>
      <c r="E13" s="11"/>
      <c r="F13" s="92">
        <v>8.92</v>
      </c>
      <c r="G13" s="92">
        <v>9.17</v>
      </c>
      <c r="H13" s="92">
        <v>9.69</v>
      </c>
      <c r="I13" s="92">
        <v>9.98</v>
      </c>
      <c r="J13" s="92">
        <v>9.51</v>
      </c>
      <c r="K13" s="92">
        <v>9.08</v>
      </c>
      <c r="L13" s="92">
        <v>8.39</v>
      </c>
    </row>
    <row r="14" spans="1:14" x14ac:dyDescent="0.25">
      <c r="A14" s="9"/>
      <c r="B14" s="10" t="s">
        <v>145</v>
      </c>
      <c r="C14" s="11"/>
      <c r="D14" s="11"/>
      <c r="E14" s="11"/>
      <c r="F14" s="92">
        <v>7.78</v>
      </c>
      <c r="G14" s="92">
        <v>7.96</v>
      </c>
      <c r="H14" s="92">
        <v>8.32</v>
      </c>
      <c r="I14" s="92">
        <v>8.2799999999999994</v>
      </c>
      <c r="J14" s="92">
        <v>7.7</v>
      </c>
      <c r="K14" s="92">
        <v>7.09</v>
      </c>
      <c r="L14" s="92">
        <v>6.57</v>
      </c>
    </row>
    <row r="15" spans="1:14" x14ac:dyDescent="0.25">
      <c r="A15" s="9"/>
      <c r="B15" s="10" t="s">
        <v>146</v>
      </c>
      <c r="C15" s="11"/>
      <c r="D15" s="11"/>
      <c r="E15" s="11"/>
      <c r="F15" s="45">
        <v>390.41</v>
      </c>
      <c r="G15" s="45">
        <v>403.02</v>
      </c>
      <c r="H15" s="45">
        <v>425.37</v>
      </c>
      <c r="I15" s="45">
        <v>425.48</v>
      </c>
      <c r="J15" s="45">
        <v>397.92</v>
      </c>
      <c r="K15" s="45">
        <v>368.67</v>
      </c>
      <c r="L15" s="45">
        <v>343.34</v>
      </c>
    </row>
    <row r="16" spans="1:14" x14ac:dyDescent="0.25">
      <c r="A16" s="9"/>
      <c r="B16" s="10"/>
      <c r="C16" s="11"/>
      <c r="D16" s="11"/>
      <c r="E16" s="11"/>
      <c r="F16" s="82"/>
      <c r="G16" s="82"/>
      <c r="H16" s="82"/>
      <c r="I16" s="81"/>
      <c r="J16" s="81"/>
      <c r="K16" s="81"/>
      <c r="L16" s="81"/>
    </row>
    <row r="17" spans="1:12" x14ac:dyDescent="0.25">
      <c r="A17" s="9"/>
      <c r="B17" s="10" t="s">
        <v>147</v>
      </c>
      <c r="C17" s="11"/>
      <c r="D17" s="11"/>
      <c r="E17" s="11"/>
      <c r="F17" s="45">
        <v>5016.3</v>
      </c>
      <c r="G17" s="45">
        <v>5060.1400000000003</v>
      </c>
      <c r="H17" s="45">
        <v>5114.47</v>
      </c>
      <c r="I17" s="45">
        <v>5138.54</v>
      </c>
      <c r="J17" s="45">
        <v>5168.29</v>
      </c>
      <c r="K17" s="45">
        <v>5200.1400000000003</v>
      </c>
      <c r="L17" s="45">
        <v>5228.41</v>
      </c>
    </row>
    <row r="18" spans="1:12" x14ac:dyDescent="0.25">
      <c r="A18" s="9"/>
      <c r="B18" s="10"/>
      <c r="C18" s="11"/>
      <c r="D18" s="11"/>
      <c r="E18" s="11"/>
      <c r="F18" s="80"/>
      <c r="G18" s="80"/>
      <c r="H18" s="80"/>
      <c r="I18" s="81"/>
      <c r="J18" s="81"/>
      <c r="K18" s="81"/>
      <c r="L18" s="81"/>
    </row>
    <row r="19" spans="1:12" x14ac:dyDescent="0.25">
      <c r="A19" s="9"/>
      <c r="B19" s="10" t="s">
        <v>4</v>
      </c>
      <c r="C19" s="11"/>
      <c r="D19" s="11"/>
      <c r="E19" s="11"/>
      <c r="F19" s="92">
        <v>2.96</v>
      </c>
      <c r="G19" s="92">
        <v>0.89</v>
      </c>
      <c r="H19" s="92">
        <v>0.06</v>
      </c>
      <c r="I19" s="92">
        <v>0.79</v>
      </c>
      <c r="J19" s="92">
        <v>1.72</v>
      </c>
      <c r="K19" s="92">
        <v>2.6</v>
      </c>
      <c r="L19" s="92">
        <v>2.99</v>
      </c>
    </row>
    <row r="20" spans="1:12" x14ac:dyDescent="0.25">
      <c r="A20" s="9"/>
      <c r="B20" s="10" t="s">
        <v>5</v>
      </c>
      <c r="C20" s="11"/>
      <c r="D20" s="11"/>
      <c r="E20" s="11"/>
      <c r="F20" s="92">
        <v>2.75</v>
      </c>
      <c r="G20" s="92">
        <v>1.02</v>
      </c>
      <c r="H20" s="92">
        <v>-0.06</v>
      </c>
      <c r="I20" s="92">
        <v>0.81</v>
      </c>
      <c r="J20" s="92">
        <v>1.72</v>
      </c>
      <c r="K20" s="92">
        <v>2.6</v>
      </c>
      <c r="L20" s="92">
        <v>2.99</v>
      </c>
    </row>
    <row r="21" spans="1:12" x14ac:dyDescent="0.25">
      <c r="A21" s="9"/>
      <c r="B21" s="10"/>
      <c r="C21" s="11"/>
      <c r="D21" s="11"/>
      <c r="E21" s="11"/>
      <c r="F21" s="80"/>
      <c r="G21" s="80"/>
      <c r="H21" s="80"/>
      <c r="I21" s="81"/>
      <c r="J21" s="81"/>
      <c r="K21" s="81"/>
      <c r="L21" s="81"/>
    </row>
    <row r="22" spans="1:12" x14ac:dyDescent="0.25">
      <c r="A22" s="9"/>
      <c r="B22" s="11" t="s">
        <v>161</v>
      </c>
      <c r="C22" s="11"/>
      <c r="D22" s="11"/>
      <c r="E22" s="11"/>
      <c r="F22" s="71">
        <v>142.34</v>
      </c>
      <c r="G22" s="71">
        <v>149.32</v>
      </c>
      <c r="H22" s="71">
        <v>154.84</v>
      </c>
      <c r="I22" s="71">
        <v>155.61000000000001</v>
      </c>
      <c r="J22" s="71">
        <v>160.63</v>
      </c>
      <c r="K22" s="71">
        <v>166.95</v>
      </c>
      <c r="L22" s="71">
        <v>173.72</v>
      </c>
    </row>
    <row r="23" spans="1:12" x14ac:dyDescent="0.25">
      <c r="A23" s="9"/>
      <c r="B23" s="11" t="s">
        <v>162</v>
      </c>
      <c r="C23" s="11"/>
      <c r="D23" s="11"/>
      <c r="E23" s="11"/>
      <c r="F23" s="72">
        <v>133.56</v>
      </c>
      <c r="G23" s="72">
        <v>140.44999999999999</v>
      </c>
      <c r="H23" s="41">
        <v>148.53</v>
      </c>
      <c r="I23" s="41">
        <v>146.84</v>
      </c>
      <c r="J23" s="93">
        <v>151.5</v>
      </c>
      <c r="K23" s="41">
        <v>161.24</v>
      </c>
      <c r="L23" s="41">
        <v>170.23</v>
      </c>
    </row>
    <row r="24" spans="1:12" x14ac:dyDescent="0.25">
      <c r="A24" s="9"/>
      <c r="B24" s="26"/>
      <c r="C24" s="11"/>
      <c r="D24" s="11"/>
      <c r="E24" s="11"/>
      <c r="F24" s="43"/>
      <c r="G24" s="43"/>
      <c r="H24" s="43"/>
      <c r="I24" s="81"/>
      <c r="J24" s="81"/>
      <c r="K24" s="81"/>
      <c r="L24" s="81"/>
    </row>
    <row r="25" spans="1:12" x14ac:dyDescent="0.25">
      <c r="A25" s="9"/>
      <c r="B25" s="11" t="s">
        <v>163</v>
      </c>
      <c r="C25" s="11"/>
      <c r="D25" s="11"/>
      <c r="E25" s="11"/>
      <c r="F25" s="45">
        <v>42800</v>
      </c>
      <c r="G25" s="45">
        <v>44000</v>
      </c>
      <c r="H25" s="45">
        <v>44500</v>
      </c>
      <c r="I25" s="45">
        <v>44400</v>
      </c>
      <c r="J25" s="45">
        <v>44800</v>
      </c>
      <c r="K25" s="45">
        <v>45600</v>
      </c>
      <c r="L25" s="45">
        <v>46800</v>
      </c>
    </row>
    <row r="26" spans="1:12" x14ac:dyDescent="0.25">
      <c r="A26" s="9"/>
      <c r="B26" s="10" t="s">
        <v>6</v>
      </c>
      <c r="C26" s="11"/>
      <c r="D26" s="11"/>
      <c r="E26" s="11"/>
      <c r="F26" s="45">
        <v>43700</v>
      </c>
      <c r="G26" s="45">
        <v>44900</v>
      </c>
      <c r="H26" s="45">
        <v>45400</v>
      </c>
      <c r="I26" s="45">
        <v>45300</v>
      </c>
      <c r="J26" s="45">
        <v>45700</v>
      </c>
      <c r="K26" s="45">
        <v>46500</v>
      </c>
      <c r="L26" s="45">
        <v>47700</v>
      </c>
    </row>
    <row r="27" spans="1:12" x14ac:dyDescent="0.25">
      <c r="A27" s="9"/>
      <c r="B27" s="11" t="s">
        <v>160</v>
      </c>
      <c r="C27" s="11"/>
      <c r="D27" s="11"/>
      <c r="E27" s="11"/>
      <c r="F27" s="45">
        <v>52100</v>
      </c>
      <c r="G27" s="45">
        <v>54600</v>
      </c>
      <c r="H27" s="45">
        <v>56600</v>
      </c>
      <c r="I27" s="45">
        <v>56900</v>
      </c>
      <c r="J27" s="45">
        <v>58800</v>
      </c>
      <c r="K27" s="45">
        <v>61100</v>
      </c>
      <c r="L27" s="45">
        <v>63500</v>
      </c>
    </row>
    <row r="28" spans="1:12" x14ac:dyDescent="0.25">
      <c r="A28" s="9"/>
      <c r="B28" s="10"/>
      <c r="C28" s="11"/>
      <c r="D28" s="11"/>
      <c r="E28" s="11"/>
      <c r="F28" s="80"/>
      <c r="G28" s="80"/>
      <c r="H28" s="80"/>
      <c r="I28" s="81"/>
      <c r="J28" s="81"/>
      <c r="K28" s="81"/>
      <c r="L28" s="81"/>
    </row>
    <row r="29" spans="1:12" x14ac:dyDescent="0.25">
      <c r="A29" s="9"/>
      <c r="B29" s="10" t="s">
        <v>25</v>
      </c>
      <c r="C29" s="11"/>
      <c r="D29" s="11"/>
      <c r="E29" s="11"/>
      <c r="F29" s="92">
        <v>2.3199999999999998</v>
      </c>
      <c r="G29" s="92">
        <v>2.58</v>
      </c>
      <c r="H29" s="92">
        <v>2.33</v>
      </c>
      <c r="I29" s="92">
        <v>2.19</v>
      </c>
      <c r="J29" s="92">
        <v>2</v>
      </c>
      <c r="K29" s="92">
        <v>2</v>
      </c>
      <c r="L29" s="92">
        <v>2</v>
      </c>
    </row>
    <row r="30" spans="1:12" x14ac:dyDescent="0.25">
      <c r="A30" s="9"/>
      <c r="B30" s="10" t="s">
        <v>26</v>
      </c>
      <c r="C30" s="11"/>
      <c r="D30" s="11"/>
      <c r="E30" s="11"/>
      <c r="F30" s="92">
        <v>10.16</v>
      </c>
      <c r="G30" s="92">
        <v>2.72</v>
      </c>
      <c r="H30" s="92">
        <v>-0.74</v>
      </c>
      <c r="I30" s="92">
        <v>0.88</v>
      </c>
      <c r="J30" s="92">
        <v>2</v>
      </c>
      <c r="K30" s="92">
        <v>2</v>
      </c>
      <c r="L30" s="92">
        <v>2</v>
      </c>
    </row>
    <row r="31" spans="1:12" x14ac:dyDescent="0.25">
      <c r="A31" s="9"/>
      <c r="B31" s="10"/>
      <c r="C31" s="11"/>
      <c r="D31" s="11"/>
      <c r="E31" s="11"/>
      <c r="F31" s="80"/>
      <c r="G31" s="80"/>
      <c r="H31" s="80"/>
      <c r="I31" s="81"/>
      <c r="J31" s="81"/>
      <c r="K31" s="81"/>
      <c r="L31" s="81"/>
    </row>
    <row r="32" spans="1:12" x14ac:dyDescent="0.25">
      <c r="A32" s="9"/>
      <c r="B32" s="9" t="s">
        <v>43</v>
      </c>
      <c r="C32" s="11"/>
      <c r="D32" s="11"/>
      <c r="E32" s="11"/>
      <c r="F32" s="92">
        <v>1.65</v>
      </c>
      <c r="G32" s="92">
        <v>1.25</v>
      </c>
      <c r="H32" s="92">
        <v>0.99</v>
      </c>
      <c r="I32" s="92">
        <v>1.04</v>
      </c>
      <c r="J32" s="92">
        <v>1.24</v>
      </c>
      <c r="K32" s="92">
        <v>1.99</v>
      </c>
      <c r="L32" s="92">
        <v>2.99</v>
      </c>
    </row>
    <row r="33" spans="1:19" x14ac:dyDescent="0.25">
      <c r="A33" s="9"/>
      <c r="B33" s="9" t="s">
        <v>44</v>
      </c>
      <c r="C33" s="11"/>
      <c r="D33" s="11"/>
      <c r="E33" s="11"/>
      <c r="F33" s="92">
        <v>1.69</v>
      </c>
      <c r="G33" s="92">
        <v>1.21</v>
      </c>
      <c r="H33" s="92">
        <v>0.98</v>
      </c>
      <c r="I33" s="92">
        <v>1.06</v>
      </c>
      <c r="J33" s="92">
        <v>1.34</v>
      </c>
      <c r="K33" s="92">
        <v>2.14</v>
      </c>
      <c r="L33" s="92">
        <v>3.13</v>
      </c>
    </row>
    <row r="34" spans="1:19" x14ac:dyDescent="0.25">
      <c r="A34" s="9"/>
      <c r="B34" s="9" t="s">
        <v>45</v>
      </c>
      <c r="C34" s="3"/>
      <c r="D34" s="3"/>
      <c r="E34" s="3"/>
      <c r="F34" s="92">
        <v>2.31</v>
      </c>
      <c r="G34" s="92">
        <v>1.1399999999999999</v>
      </c>
      <c r="H34" s="92">
        <v>1.41</v>
      </c>
      <c r="I34" s="92">
        <v>2.02</v>
      </c>
      <c r="J34" s="92">
        <v>2.86</v>
      </c>
      <c r="K34" s="92">
        <v>3.7</v>
      </c>
      <c r="L34" s="92">
        <v>4.24</v>
      </c>
    </row>
    <row r="35" spans="1:19" x14ac:dyDescent="0.25">
      <c r="A35" s="9"/>
      <c r="B35" s="9" t="s">
        <v>46</v>
      </c>
      <c r="C35" s="3"/>
      <c r="D35" s="3"/>
      <c r="E35" s="3"/>
      <c r="F35" s="92">
        <v>2.61</v>
      </c>
      <c r="G35" s="92">
        <v>1.59</v>
      </c>
      <c r="H35" s="92">
        <v>1.84</v>
      </c>
      <c r="I35" s="92">
        <v>2.39</v>
      </c>
      <c r="J35" s="92">
        <v>3.24</v>
      </c>
      <c r="K35" s="92">
        <v>4.0199999999999996</v>
      </c>
      <c r="L35" s="92">
        <v>4.5</v>
      </c>
      <c r="R35"/>
      <c r="S35" s="69"/>
    </row>
    <row r="36" spans="1:19" x14ac:dyDescent="0.25">
      <c r="A36" s="9"/>
      <c r="B36" s="9"/>
      <c r="C36" s="3"/>
      <c r="D36" s="3"/>
      <c r="E36" s="3"/>
      <c r="F36" s="83"/>
      <c r="G36" s="83"/>
      <c r="H36" s="83"/>
      <c r="I36" s="81"/>
      <c r="J36" s="81"/>
      <c r="K36" s="81"/>
      <c r="L36" s="81"/>
      <c r="Q36" s="69"/>
      <c r="R36" s="69"/>
      <c r="S36" s="69"/>
    </row>
    <row r="37" spans="1:19" x14ac:dyDescent="0.25">
      <c r="A37" s="9"/>
      <c r="B37" s="9" t="s">
        <v>153</v>
      </c>
      <c r="C37" s="3"/>
      <c r="D37" s="3"/>
      <c r="E37" s="3"/>
      <c r="F37" s="92">
        <v>3.72</v>
      </c>
      <c r="G37" s="92">
        <v>1.1000000000000001</v>
      </c>
      <c r="H37" s="92">
        <v>1.47</v>
      </c>
      <c r="I37" s="92">
        <v>2.66</v>
      </c>
      <c r="J37" s="92">
        <v>3.12</v>
      </c>
      <c r="K37" s="92">
        <v>3.03</v>
      </c>
      <c r="L37" s="92">
        <v>2.58</v>
      </c>
      <c r="Q37" s="69"/>
      <c r="R37" s="69"/>
      <c r="S37" s="69"/>
    </row>
    <row r="38" spans="1:19" x14ac:dyDescent="0.25">
      <c r="A38" s="9"/>
      <c r="B38" s="9" t="s">
        <v>154</v>
      </c>
      <c r="C38" s="3"/>
      <c r="D38" s="3"/>
      <c r="E38" s="3"/>
      <c r="F38" s="92">
        <v>4.87</v>
      </c>
      <c r="G38" s="92">
        <v>1.77</v>
      </c>
      <c r="H38" s="92">
        <v>2.35</v>
      </c>
      <c r="I38" s="92">
        <v>4.0999999999999996</v>
      </c>
      <c r="J38" s="92">
        <v>4.87</v>
      </c>
      <c r="K38" s="92">
        <v>4.7</v>
      </c>
      <c r="L38" s="92">
        <v>4.41</v>
      </c>
      <c r="Q38" s="69"/>
      <c r="R38" s="69"/>
      <c r="S38" s="69"/>
    </row>
    <row r="39" spans="1:19" x14ac:dyDescent="0.25">
      <c r="A39" s="9"/>
      <c r="B39" s="9" t="s">
        <v>155</v>
      </c>
      <c r="C39" s="3"/>
      <c r="D39" s="3"/>
      <c r="E39" s="3"/>
      <c r="F39" s="45">
        <v>3499.91</v>
      </c>
      <c r="G39" s="45">
        <v>3561.9</v>
      </c>
      <c r="H39" s="45">
        <v>3645.73</v>
      </c>
      <c r="I39" s="45">
        <v>3795.23</v>
      </c>
      <c r="J39" s="45">
        <v>3980.09</v>
      </c>
      <c r="K39" s="45">
        <v>4167</v>
      </c>
      <c r="L39" s="45">
        <v>4350.8900000000003</v>
      </c>
    </row>
    <row r="40" spans="1:19" x14ac:dyDescent="0.25">
      <c r="A40" s="9"/>
      <c r="B40" s="12"/>
      <c r="C40" s="3"/>
      <c r="D40" s="3"/>
      <c r="E40" s="3"/>
      <c r="F40" s="2"/>
      <c r="G40" s="24"/>
      <c r="H40" s="24"/>
    </row>
    <row r="41" spans="1:19" x14ac:dyDescent="0.25">
      <c r="A41" s="9"/>
      <c r="B41" s="13" t="s">
        <v>84</v>
      </c>
      <c r="C41" s="3"/>
      <c r="D41" s="3"/>
      <c r="E41" s="3"/>
    </row>
    <row r="42" spans="1:19" x14ac:dyDescent="0.25">
      <c r="A42" s="9"/>
      <c r="C42" s="3"/>
      <c r="D42" s="3"/>
      <c r="E42" s="3"/>
      <c r="F42" s="2"/>
      <c r="G42" s="24"/>
      <c r="H42" s="24"/>
    </row>
    <row r="43" spans="1:19" s="16" customFormat="1" ht="18.75" x14ac:dyDescent="0.3">
      <c r="A43" s="14" t="s">
        <v>7</v>
      </c>
      <c r="B43" s="15"/>
      <c r="F43" s="14">
        <v>2011</v>
      </c>
      <c r="G43" s="14">
        <v>2012</v>
      </c>
      <c r="H43" s="14">
        <v>2013</v>
      </c>
      <c r="I43" s="14">
        <v>2014</v>
      </c>
      <c r="J43" s="14">
        <v>2015</v>
      </c>
      <c r="K43" s="14">
        <v>2016</v>
      </c>
      <c r="L43" s="14">
        <v>2017</v>
      </c>
    </row>
    <row r="44" spans="1:19" x14ac:dyDescent="0.25">
      <c r="A44" s="9"/>
      <c r="B44" s="9"/>
      <c r="C44" s="3"/>
      <c r="D44" s="3"/>
      <c r="E44" s="3"/>
    </row>
    <row r="45" spans="1:19" s="6" customFormat="1" ht="42.75" customHeight="1" x14ac:dyDescent="0.25">
      <c r="A45" s="19" t="s">
        <v>109</v>
      </c>
      <c r="B45" s="25"/>
      <c r="C45" s="25"/>
      <c r="D45" s="25"/>
      <c r="E45" s="25"/>
      <c r="F45" s="30"/>
      <c r="G45" s="29"/>
      <c r="H45" s="29"/>
    </row>
    <row r="46" spans="1:19" ht="19.5" customHeight="1" thickBot="1" x14ac:dyDescent="0.3">
      <c r="A46" s="5"/>
      <c r="B46" s="17" t="s">
        <v>139</v>
      </c>
      <c r="C46" s="18"/>
      <c r="D46" s="18"/>
      <c r="E46" s="18"/>
      <c r="F46" s="31"/>
      <c r="G46" s="31"/>
      <c r="H46" s="31"/>
      <c r="I46" s="31"/>
      <c r="J46" s="31"/>
      <c r="K46" s="31"/>
      <c r="L46" s="31"/>
    </row>
    <row r="47" spans="1:19" ht="16.5" thickTop="1" x14ac:dyDescent="0.25">
      <c r="A47" s="5"/>
      <c r="B47" s="3"/>
      <c r="C47" s="5" t="s">
        <v>27</v>
      </c>
      <c r="D47" s="5"/>
      <c r="E47" s="5"/>
      <c r="F47" s="57">
        <v>18485044</v>
      </c>
      <c r="G47" s="57">
        <v>18034909</v>
      </c>
      <c r="H47" s="57">
        <v>16744000</v>
      </c>
      <c r="I47" s="57">
        <v>16359400</v>
      </c>
      <c r="J47" s="57">
        <v>15791900</v>
      </c>
      <c r="K47" s="57">
        <v>14878500</v>
      </c>
      <c r="L47" s="57">
        <v>14123200</v>
      </c>
    </row>
    <row r="48" spans="1:19" ht="14.1" customHeight="1" x14ac:dyDescent="0.25">
      <c r="A48" s="5"/>
      <c r="B48" s="3"/>
      <c r="C48" s="3"/>
      <c r="D48" s="3"/>
      <c r="E48" s="3"/>
      <c r="F48" s="58"/>
      <c r="G48" s="58"/>
      <c r="H48" s="58"/>
      <c r="I48" s="58"/>
      <c r="J48" s="58"/>
      <c r="K48" s="58"/>
      <c r="L48" s="58"/>
    </row>
    <row r="49" spans="1:12" ht="14.1" customHeight="1" x14ac:dyDescent="0.25">
      <c r="A49" s="5"/>
      <c r="B49" s="3"/>
      <c r="C49" s="3"/>
      <c r="D49" s="3" t="s">
        <v>47</v>
      </c>
      <c r="E49" s="3"/>
      <c r="F49" s="52">
        <v>13515487</v>
      </c>
      <c r="G49" s="52">
        <v>12475200</v>
      </c>
      <c r="H49" s="52">
        <v>10993000</v>
      </c>
      <c r="I49" s="52">
        <v>9940000</v>
      </c>
      <c r="J49" s="52">
        <v>8830000</v>
      </c>
      <c r="K49" s="52">
        <v>7761000</v>
      </c>
      <c r="L49" s="52">
        <v>7058000</v>
      </c>
    </row>
    <row r="50" spans="1:12" x14ac:dyDescent="0.25">
      <c r="A50" s="5"/>
      <c r="B50" s="3"/>
      <c r="C50" s="3"/>
      <c r="D50" s="3" t="s">
        <v>48</v>
      </c>
      <c r="E50" s="3"/>
      <c r="F50" s="52">
        <v>4955398</v>
      </c>
      <c r="G50" s="52">
        <v>5546143</v>
      </c>
      <c r="H50" s="52">
        <v>5738000</v>
      </c>
      <c r="I50" s="52">
        <v>6407000</v>
      </c>
      <c r="J50" s="52">
        <v>6950000</v>
      </c>
      <c r="K50" s="52">
        <v>7106000</v>
      </c>
      <c r="L50" s="52">
        <v>7054000</v>
      </c>
    </row>
    <row r="51" spans="1:12" x14ac:dyDescent="0.25">
      <c r="A51" s="5"/>
      <c r="B51" s="3"/>
      <c r="C51" s="3"/>
      <c r="D51" s="3"/>
      <c r="E51" s="3"/>
      <c r="F51" s="58"/>
      <c r="G51" s="58"/>
      <c r="H51" s="58"/>
      <c r="I51" s="58"/>
      <c r="J51" s="58"/>
      <c r="K51" s="58"/>
      <c r="L51" s="58"/>
    </row>
    <row r="52" spans="1:12" x14ac:dyDescent="0.25">
      <c r="A52" s="5"/>
      <c r="B52" s="3"/>
      <c r="C52" s="3"/>
      <c r="D52" s="3" t="s">
        <v>74</v>
      </c>
      <c r="E52" s="3"/>
      <c r="F52" s="52">
        <v>511700</v>
      </c>
      <c r="G52" s="52">
        <v>469900</v>
      </c>
      <c r="H52" s="52">
        <v>420600</v>
      </c>
      <c r="I52" s="52">
        <v>386000</v>
      </c>
      <c r="J52" s="52">
        <v>348800</v>
      </c>
      <c r="K52" s="52">
        <v>310700</v>
      </c>
      <c r="L52" s="52">
        <v>273600</v>
      </c>
    </row>
    <row r="53" spans="1:12" x14ac:dyDescent="0.25">
      <c r="A53" s="5"/>
      <c r="B53" s="3"/>
      <c r="C53" s="3"/>
      <c r="D53" s="3"/>
      <c r="E53" s="3" t="s">
        <v>75</v>
      </c>
      <c r="F53" s="52">
        <v>416300</v>
      </c>
      <c r="G53" s="52">
        <v>383000</v>
      </c>
      <c r="H53" s="52">
        <v>344300</v>
      </c>
      <c r="I53" s="52">
        <v>316800</v>
      </c>
      <c r="J53" s="52">
        <v>286900</v>
      </c>
      <c r="K53" s="52">
        <v>256300</v>
      </c>
      <c r="L53" s="52">
        <v>226400</v>
      </c>
    </row>
    <row r="54" spans="1:12" x14ac:dyDescent="0.25">
      <c r="A54" s="4"/>
      <c r="B54" s="3"/>
      <c r="C54" s="3"/>
      <c r="D54" s="3"/>
      <c r="E54" s="3" t="s">
        <v>76</v>
      </c>
      <c r="F54" s="52">
        <v>95400</v>
      </c>
      <c r="G54" s="52">
        <v>86900</v>
      </c>
      <c r="H54" s="52">
        <v>76300</v>
      </c>
      <c r="I54" s="52">
        <v>69200</v>
      </c>
      <c r="J54" s="52">
        <v>61900</v>
      </c>
      <c r="K54" s="52">
        <v>54400</v>
      </c>
      <c r="L54" s="52">
        <v>47200</v>
      </c>
    </row>
    <row r="55" spans="1:12" x14ac:dyDescent="0.25">
      <c r="A55" s="4"/>
      <c r="B55" s="3"/>
      <c r="C55" s="3"/>
      <c r="D55" s="3"/>
      <c r="E55" s="3"/>
      <c r="F55" s="58"/>
      <c r="G55" s="58"/>
      <c r="H55" s="58"/>
      <c r="I55" s="58"/>
      <c r="J55" s="58"/>
      <c r="K55" s="58"/>
      <c r="L55" s="58"/>
    </row>
    <row r="56" spans="1:12" x14ac:dyDescent="0.25">
      <c r="A56" s="4"/>
      <c r="B56" s="3"/>
      <c r="C56" s="3"/>
      <c r="D56" s="3" t="s">
        <v>77</v>
      </c>
      <c r="E56" s="3"/>
      <c r="F56" s="52">
        <v>305400</v>
      </c>
      <c r="G56" s="52">
        <v>335100</v>
      </c>
      <c r="H56" s="52">
        <v>341600</v>
      </c>
      <c r="I56" s="52">
        <v>385600</v>
      </c>
      <c r="J56" s="52">
        <v>424700</v>
      </c>
      <c r="K56" s="52">
        <v>428300</v>
      </c>
      <c r="L56" s="52">
        <v>426100</v>
      </c>
    </row>
    <row r="57" spans="1:12" x14ac:dyDescent="0.25">
      <c r="A57" s="5"/>
      <c r="B57" s="3"/>
      <c r="C57" s="3"/>
      <c r="D57" s="3"/>
      <c r="E57" s="3" t="s">
        <v>78</v>
      </c>
      <c r="F57" s="52">
        <v>239400</v>
      </c>
      <c r="G57" s="52">
        <v>261900</v>
      </c>
      <c r="H57" s="52">
        <v>267100</v>
      </c>
      <c r="I57" s="52">
        <v>301300</v>
      </c>
      <c r="J57" s="52">
        <v>331100</v>
      </c>
      <c r="K57" s="52">
        <v>334200</v>
      </c>
      <c r="L57" s="52">
        <v>333000</v>
      </c>
    </row>
    <row r="58" spans="1:12" x14ac:dyDescent="0.25">
      <c r="A58" s="5"/>
      <c r="B58" s="3"/>
      <c r="C58" s="3"/>
      <c r="D58" s="3"/>
      <c r="E58" s="3" t="s">
        <v>79</v>
      </c>
      <c r="F58" s="52">
        <v>66000</v>
      </c>
      <c r="G58" s="52">
        <v>73200</v>
      </c>
      <c r="H58" s="52">
        <v>74500</v>
      </c>
      <c r="I58" s="52">
        <v>84300</v>
      </c>
      <c r="J58" s="52">
        <v>93600</v>
      </c>
      <c r="K58" s="52">
        <v>94100</v>
      </c>
      <c r="L58" s="52">
        <v>93100</v>
      </c>
    </row>
    <row r="59" spans="1:12" x14ac:dyDescent="0.25">
      <c r="A59" s="4"/>
      <c r="B59" s="3"/>
      <c r="C59" s="3"/>
      <c r="D59" s="3"/>
      <c r="E59" s="3"/>
      <c r="F59" s="58"/>
      <c r="G59" s="58"/>
      <c r="H59" s="58"/>
      <c r="I59" s="58"/>
      <c r="J59" s="58"/>
      <c r="K59" s="58"/>
      <c r="L59" s="58"/>
    </row>
    <row r="60" spans="1:12" x14ac:dyDescent="0.25">
      <c r="A60" s="4"/>
      <c r="B60" s="3"/>
      <c r="C60" s="3"/>
      <c r="D60" s="3" t="s">
        <v>65</v>
      </c>
      <c r="E60" s="3"/>
      <c r="F60" s="52">
        <v>26500</v>
      </c>
      <c r="G60" s="52">
        <v>26600</v>
      </c>
      <c r="H60" s="52">
        <v>26200</v>
      </c>
      <c r="I60" s="52">
        <v>25800</v>
      </c>
      <c r="J60" s="52">
        <v>25400</v>
      </c>
      <c r="K60" s="52">
        <v>25100</v>
      </c>
      <c r="L60" s="52">
        <v>25900</v>
      </c>
    </row>
    <row r="61" spans="1:12" x14ac:dyDescent="0.25">
      <c r="A61" s="5"/>
      <c r="B61" s="3"/>
      <c r="C61" s="3"/>
      <c r="D61" s="3"/>
      <c r="E61" s="3" t="s">
        <v>66</v>
      </c>
      <c r="F61" s="52">
        <v>28100</v>
      </c>
      <c r="G61" s="52">
        <v>28200</v>
      </c>
      <c r="H61" s="52">
        <v>27700</v>
      </c>
      <c r="I61" s="52">
        <v>27200</v>
      </c>
      <c r="J61" s="52">
        <v>26700</v>
      </c>
      <c r="K61" s="52">
        <v>26300</v>
      </c>
      <c r="L61" s="52">
        <v>27100</v>
      </c>
    </row>
    <row r="62" spans="1:12" x14ac:dyDescent="0.25">
      <c r="A62" s="4"/>
      <c r="B62" s="3"/>
      <c r="C62" s="3"/>
      <c r="D62" s="3"/>
      <c r="E62" s="3" t="s">
        <v>67</v>
      </c>
      <c r="F62" s="52">
        <v>19200</v>
      </c>
      <c r="G62" s="52">
        <v>19600</v>
      </c>
      <c r="H62" s="52">
        <v>19600</v>
      </c>
      <c r="I62" s="52">
        <v>19400</v>
      </c>
      <c r="J62" s="52">
        <v>19300</v>
      </c>
      <c r="K62" s="52">
        <v>19200</v>
      </c>
      <c r="L62" s="52">
        <v>20000</v>
      </c>
    </row>
    <row r="63" spans="1:12" ht="16.5" customHeight="1" x14ac:dyDescent="0.25">
      <c r="A63" s="4"/>
      <c r="B63" s="3"/>
      <c r="C63" s="3"/>
      <c r="D63" s="3"/>
      <c r="E63" s="3"/>
      <c r="F63" s="58"/>
      <c r="G63" s="58"/>
      <c r="H63" s="58"/>
      <c r="I63" s="58"/>
      <c r="J63" s="58"/>
      <c r="K63" s="58"/>
      <c r="L63" s="58"/>
    </row>
    <row r="64" spans="1:12" x14ac:dyDescent="0.25">
      <c r="A64" s="4"/>
      <c r="B64" s="3"/>
      <c r="C64" s="3"/>
      <c r="D64" s="3" t="s">
        <v>68</v>
      </c>
      <c r="E64" s="3"/>
      <c r="F64" s="52">
        <v>16200</v>
      </c>
      <c r="G64" s="52">
        <v>16500</v>
      </c>
      <c r="H64" s="52">
        <v>16800</v>
      </c>
      <c r="I64" s="52">
        <v>16500</v>
      </c>
      <c r="J64" s="52">
        <v>16400</v>
      </c>
      <c r="K64" s="52">
        <v>16600</v>
      </c>
      <c r="L64" s="52">
        <v>16600</v>
      </c>
    </row>
    <row r="65" spans="1:12" x14ac:dyDescent="0.25">
      <c r="A65" s="5"/>
      <c r="B65" s="3"/>
      <c r="C65" s="3"/>
      <c r="D65" s="3"/>
      <c r="E65" s="3" t="s">
        <v>69</v>
      </c>
      <c r="F65" s="52">
        <v>16200</v>
      </c>
      <c r="G65" s="52">
        <v>16400</v>
      </c>
      <c r="H65" s="52">
        <v>16600</v>
      </c>
      <c r="I65" s="52">
        <v>16200</v>
      </c>
      <c r="J65" s="52">
        <v>16000</v>
      </c>
      <c r="K65" s="52">
        <v>16200</v>
      </c>
      <c r="L65" s="52">
        <v>16000</v>
      </c>
    </row>
    <row r="66" spans="1:12" x14ac:dyDescent="0.25">
      <c r="A66" s="5"/>
      <c r="B66" s="3"/>
      <c r="C66" s="3"/>
      <c r="D66" s="3"/>
      <c r="E66" s="3" t="s">
        <v>70</v>
      </c>
      <c r="F66" s="52">
        <v>16600</v>
      </c>
      <c r="G66" s="52">
        <v>16900</v>
      </c>
      <c r="H66" s="52">
        <v>17700</v>
      </c>
      <c r="I66" s="52">
        <v>17600</v>
      </c>
      <c r="J66" s="52">
        <v>17500</v>
      </c>
      <c r="K66" s="52">
        <v>18100</v>
      </c>
      <c r="L66" s="52">
        <v>18700</v>
      </c>
    </row>
    <row r="67" spans="1:12" x14ac:dyDescent="0.25">
      <c r="A67" s="5"/>
      <c r="B67" s="3"/>
      <c r="C67" s="3"/>
      <c r="D67" s="3"/>
      <c r="E67" s="3"/>
      <c r="F67" s="58"/>
      <c r="G67" s="58"/>
      <c r="H67" s="58"/>
      <c r="I67" s="58"/>
      <c r="J67" s="58"/>
      <c r="K67" s="58"/>
      <c r="L67" s="58"/>
    </row>
    <row r="68" spans="1:12" x14ac:dyDescent="0.25">
      <c r="A68" s="5"/>
      <c r="B68" s="3"/>
      <c r="C68" s="3"/>
      <c r="D68" s="3" t="s">
        <v>59</v>
      </c>
      <c r="E68" s="3"/>
      <c r="F68" s="59">
        <v>0.99752409061500003</v>
      </c>
      <c r="G68" s="59">
        <v>0.997154350365</v>
      </c>
      <c r="H68" s="59">
        <v>0.99588860000000001</v>
      </c>
      <c r="I68" s="59">
        <v>0.99689050000000001</v>
      </c>
      <c r="J68" s="59">
        <v>0.99689050000000001</v>
      </c>
      <c r="K68" s="59">
        <v>0.99689050000000001</v>
      </c>
      <c r="L68" s="59">
        <v>0.99689050000000001</v>
      </c>
    </row>
    <row r="69" spans="1:12" x14ac:dyDescent="0.25">
      <c r="A69" s="5"/>
      <c r="B69" s="3"/>
      <c r="C69" s="3"/>
      <c r="D69" s="3" t="s">
        <v>60</v>
      </c>
      <c r="E69" s="2"/>
      <c r="F69" s="59">
        <v>0.99904016525000006</v>
      </c>
      <c r="G69" s="59">
        <v>1.0039018663199999</v>
      </c>
      <c r="H69" s="59">
        <v>0.99927849999999996</v>
      </c>
      <c r="I69" s="59">
        <v>1.0070119999999998</v>
      </c>
      <c r="J69" s="59">
        <v>1.0000866799999999</v>
      </c>
      <c r="K69" s="59">
        <v>0.99978776000000003</v>
      </c>
      <c r="L69" s="59">
        <v>0.99948884000000005</v>
      </c>
    </row>
    <row r="70" spans="1:12" x14ac:dyDescent="0.25">
      <c r="A70" s="5"/>
      <c r="B70" s="3"/>
      <c r="C70" s="3"/>
      <c r="D70" s="3"/>
      <c r="E70" s="3"/>
      <c r="F70" s="60"/>
      <c r="G70" s="60"/>
      <c r="H70" s="60"/>
      <c r="I70" s="60"/>
      <c r="J70" s="60"/>
      <c r="K70" s="60"/>
      <c r="L70" s="60"/>
    </row>
    <row r="71" spans="1:12" x14ac:dyDescent="0.25">
      <c r="A71" s="4"/>
      <c r="B71" s="3"/>
      <c r="C71" s="3"/>
      <c r="D71" s="3" t="s">
        <v>122</v>
      </c>
      <c r="E71" s="3"/>
      <c r="F71" s="52">
        <v>201</v>
      </c>
      <c r="G71" s="52">
        <v>206</v>
      </c>
      <c r="H71" s="52">
        <v>100</v>
      </c>
      <c r="I71" s="52">
        <v>100</v>
      </c>
      <c r="J71" s="52">
        <v>0</v>
      </c>
      <c r="K71" s="52">
        <v>0</v>
      </c>
      <c r="L71" s="52">
        <v>0</v>
      </c>
    </row>
    <row r="72" spans="1:12" x14ac:dyDescent="0.25">
      <c r="A72" s="4"/>
      <c r="B72" s="3"/>
      <c r="C72" s="3"/>
      <c r="D72" s="3"/>
      <c r="E72" s="3"/>
      <c r="F72" s="58"/>
      <c r="G72" s="58"/>
      <c r="H72" s="58"/>
      <c r="I72" s="58"/>
      <c r="J72" s="58"/>
      <c r="K72" s="58"/>
      <c r="L72" s="58"/>
    </row>
    <row r="73" spans="1:12" x14ac:dyDescent="0.25">
      <c r="A73" s="5"/>
      <c r="B73" s="3"/>
      <c r="C73" s="3"/>
      <c r="D73" s="3" t="s">
        <v>22</v>
      </c>
      <c r="E73" s="3"/>
      <c r="F73" s="52">
        <v>13958</v>
      </c>
      <c r="G73" s="52">
        <v>13360</v>
      </c>
      <c r="H73" s="52">
        <v>12900</v>
      </c>
      <c r="I73" s="52">
        <v>12300</v>
      </c>
      <c r="J73" s="52">
        <v>11900</v>
      </c>
      <c r="K73" s="52">
        <v>11500</v>
      </c>
      <c r="L73" s="52">
        <v>11200</v>
      </c>
    </row>
    <row r="74" spans="1:12" x14ac:dyDescent="0.25">
      <c r="A74" s="5"/>
      <c r="B74" s="3"/>
      <c r="C74" s="3"/>
      <c r="D74" s="3" t="s">
        <v>9</v>
      </c>
      <c r="E74" s="3"/>
      <c r="F74" s="52">
        <v>1119</v>
      </c>
      <c r="G74" s="52">
        <v>1060</v>
      </c>
      <c r="H74" s="52">
        <v>1020</v>
      </c>
      <c r="I74" s="52">
        <v>980</v>
      </c>
      <c r="J74" s="52">
        <v>940</v>
      </c>
      <c r="K74" s="52">
        <v>900</v>
      </c>
      <c r="L74" s="52">
        <v>860</v>
      </c>
    </row>
    <row r="75" spans="1:12" x14ac:dyDescent="0.25">
      <c r="A75" s="4"/>
      <c r="B75" s="3"/>
      <c r="C75" s="3"/>
      <c r="D75" s="3" t="s">
        <v>72</v>
      </c>
      <c r="E75" s="3"/>
      <c r="F75" s="60">
        <v>0.29099999999999998</v>
      </c>
      <c r="G75" s="60">
        <v>0.28599999999999998</v>
      </c>
      <c r="H75" s="60">
        <v>0.28449999999999998</v>
      </c>
      <c r="I75" s="60">
        <v>0.28299999999999997</v>
      </c>
      <c r="J75" s="60">
        <v>0.28149999999999997</v>
      </c>
      <c r="K75" s="60">
        <v>0.27999999999999997</v>
      </c>
      <c r="L75" s="60">
        <v>0.27849999999999997</v>
      </c>
    </row>
    <row r="76" spans="1:12" s="6" customFormat="1" x14ac:dyDescent="0.25">
      <c r="A76" s="4"/>
      <c r="B76" s="21"/>
      <c r="C76" s="3"/>
      <c r="D76" s="3"/>
      <c r="E76" s="3"/>
      <c r="F76" s="28"/>
      <c r="G76" s="65"/>
      <c r="H76" s="84"/>
      <c r="I76" s="85"/>
      <c r="J76" s="85"/>
      <c r="K76" s="85"/>
      <c r="L76" s="85"/>
    </row>
    <row r="77" spans="1:12" ht="16.5" thickBot="1" x14ac:dyDescent="0.3">
      <c r="A77" s="5"/>
      <c r="B77" s="17" t="s">
        <v>140</v>
      </c>
      <c r="C77" s="18"/>
      <c r="D77" s="18"/>
      <c r="E77" s="18"/>
      <c r="F77" s="31"/>
      <c r="G77" s="64"/>
      <c r="H77" s="86"/>
      <c r="I77" s="86"/>
      <c r="J77" s="86"/>
      <c r="K77" s="86"/>
      <c r="L77" s="86"/>
    </row>
    <row r="78" spans="1:12" ht="16.5" thickTop="1" x14ac:dyDescent="0.25">
      <c r="A78" s="5"/>
      <c r="C78" s="5" t="s">
        <v>27</v>
      </c>
      <c r="D78" s="5"/>
      <c r="E78" s="5"/>
      <c r="F78" s="46">
        <v>14438942</v>
      </c>
      <c r="G78" s="46">
        <v>14225707</v>
      </c>
      <c r="H78" s="46">
        <v>13877400</v>
      </c>
      <c r="I78" s="46">
        <v>13059800</v>
      </c>
      <c r="J78" s="46">
        <v>12584700</v>
      </c>
      <c r="K78" s="46">
        <v>12252500</v>
      </c>
      <c r="L78" s="46">
        <v>11936200</v>
      </c>
    </row>
    <row r="79" spans="1:12" ht="12" customHeight="1" x14ac:dyDescent="0.25">
      <c r="A79" s="5"/>
      <c r="C79" s="3"/>
      <c r="D79" s="3"/>
      <c r="E79" s="3"/>
      <c r="F79" s="36"/>
      <c r="G79" s="36"/>
      <c r="H79" s="36"/>
      <c r="I79" s="36"/>
      <c r="J79" s="36"/>
      <c r="K79" s="36"/>
      <c r="L79" s="36"/>
    </row>
    <row r="80" spans="1:12" ht="16.5" customHeight="1" x14ac:dyDescent="0.25">
      <c r="A80" s="5"/>
      <c r="B80" s="3"/>
      <c r="C80" s="3"/>
      <c r="D80" s="3" t="s">
        <v>114</v>
      </c>
      <c r="E80" s="3"/>
      <c r="F80" s="47">
        <v>13433343</v>
      </c>
      <c r="G80" s="47">
        <v>13271098</v>
      </c>
      <c r="H80" s="47">
        <v>12964600</v>
      </c>
      <c r="I80" s="47">
        <v>12201100</v>
      </c>
      <c r="J80" s="47">
        <v>11755900</v>
      </c>
      <c r="K80" s="47">
        <v>11441300</v>
      </c>
      <c r="L80" s="47">
        <v>11134900</v>
      </c>
    </row>
    <row r="81" spans="1:12" x14ac:dyDescent="0.25">
      <c r="A81" s="5"/>
      <c r="C81" s="3"/>
      <c r="D81" s="3" t="s">
        <v>30</v>
      </c>
      <c r="E81" s="3"/>
      <c r="F81" s="47">
        <v>350206</v>
      </c>
      <c r="G81" s="47">
        <v>301552</v>
      </c>
      <c r="H81" s="47">
        <v>253200</v>
      </c>
      <c r="I81" s="47">
        <v>210000</v>
      </c>
      <c r="J81" s="47">
        <v>175200</v>
      </c>
      <c r="K81" s="47">
        <v>147900</v>
      </c>
      <c r="L81" s="47">
        <v>125500</v>
      </c>
    </row>
    <row r="82" spans="1:12" x14ac:dyDescent="0.25">
      <c r="A82" s="5"/>
      <c r="C82" s="3"/>
      <c r="D82" s="3"/>
      <c r="E82" s="3"/>
      <c r="F82" s="36"/>
      <c r="G82" s="36"/>
      <c r="H82" s="36"/>
      <c r="I82" s="36"/>
      <c r="J82" s="36"/>
      <c r="K82" s="36"/>
      <c r="L82" s="36"/>
    </row>
    <row r="83" spans="1:12" ht="16.5" customHeight="1" x14ac:dyDescent="0.25">
      <c r="A83" s="5"/>
      <c r="B83" s="3"/>
      <c r="C83" s="3"/>
      <c r="D83" s="3" t="s">
        <v>29</v>
      </c>
      <c r="E83" s="3"/>
      <c r="F83" s="47">
        <v>324000</v>
      </c>
      <c r="G83" s="47">
        <v>312800</v>
      </c>
      <c r="H83" s="47">
        <v>301300</v>
      </c>
      <c r="I83" s="47">
        <v>290600</v>
      </c>
      <c r="J83" s="47">
        <v>278900</v>
      </c>
      <c r="K83" s="47">
        <v>267100</v>
      </c>
      <c r="L83" s="47">
        <v>255700</v>
      </c>
    </row>
    <row r="84" spans="1:12" x14ac:dyDescent="0.25">
      <c r="A84" s="5"/>
      <c r="C84" s="3"/>
      <c r="D84" s="3" t="s">
        <v>28</v>
      </c>
      <c r="E84" s="3"/>
      <c r="F84" s="47">
        <v>14000</v>
      </c>
      <c r="G84" s="47">
        <v>11800</v>
      </c>
      <c r="H84" s="47">
        <v>9800</v>
      </c>
      <c r="I84" s="47">
        <v>8200</v>
      </c>
      <c r="J84" s="47">
        <v>6800</v>
      </c>
      <c r="K84" s="47">
        <v>5700</v>
      </c>
      <c r="L84" s="47">
        <v>4700</v>
      </c>
    </row>
    <row r="85" spans="1:12" x14ac:dyDescent="0.25">
      <c r="A85" s="5"/>
      <c r="C85" s="3"/>
      <c r="D85" s="3"/>
      <c r="E85" s="3"/>
      <c r="F85" s="36"/>
      <c r="G85" s="36"/>
      <c r="H85" s="36"/>
      <c r="I85" s="36"/>
      <c r="J85" s="36"/>
      <c r="K85" s="36"/>
      <c r="L85" s="36"/>
    </row>
    <row r="86" spans="1:12" ht="16.5" customHeight="1" x14ac:dyDescent="0.25">
      <c r="A86" s="5"/>
      <c r="B86" s="3"/>
      <c r="C86" s="3"/>
      <c r="D86" s="3" t="s">
        <v>33</v>
      </c>
      <c r="E86" s="3"/>
      <c r="F86" s="47">
        <v>41400</v>
      </c>
      <c r="G86" s="47">
        <v>42400</v>
      </c>
      <c r="H86" s="47">
        <v>43000</v>
      </c>
      <c r="I86" s="47">
        <v>42000</v>
      </c>
      <c r="J86" s="47">
        <v>42100</v>
      </c>
      <c r="K86" s="47">
        <v>42800</v>
      </c>
      <c r="L86" s="47">
        <v>43500</v>
      </c>
    </row>
    <row r="87" spans="1:12" x14ac:dyDescent="0.25">
      <c r="A87" s="5"/>
      <c r="C87" s="3"/>
      <c r="D87" s="3" t="s">
        <v>34</v>
      </c>
      <c r="E87" s="3"/>
      <c r="F87" s="47">
        <v>25000</v>
      </c>
      <c r="G87" s="47">
        <v>25600</v>
      </c>
      <c r="H87" s="47">
        <v>25800</v>
      </c>
      <c r="I87" s="47">
        <v>25500</v>
      </c>
      <c r="J87" s="47">
        <v>25600</v>
      </c>
      <c r="K87" s="47">
        <v>25900</v>
      </c>
      <c r="L87" s="47">
        <v>26400</v>
      </c>
    </row>
    <row r="88" spans="1:12" x14ac:dyDescent="0.25">
      <c r="A88" s="5"/>
      <c r="C88" s="3"/>
      <c r="D88" s="3"/>
      <c r="E88" s="3"/>
      <c r="F88" s="36"/>
      <c r="G88" s="36"/>
      <c r="H88" s="36"/>
      <c r="I88" s="36"/>
      <c r="J88" s="36"/>
      <c r="K88" s="36"/>
      <c r="L88" s="36"/>
    </row>
    <row r="89" spans="1:12" ht="15" customHeight="1" x14ac:dyDescent="0.25">
      <c r="A89" s="5"/>
      <c r="B89" s="3"/>
      <c r="C89" s="3"/>
      <c r="D89" s="3" t="s">
        <v>103</v>
      </c>
      <c r="E89" s="3"/>
      <c r="F89" s="48">
        <v>1.0007998</v>
      </c>
      <c r="G89" s="48">
        <v>1.0004309837282925</v>
      </c>
      <c r="H89" s="48">
        <v>1.0004500200000002</v>
      </c>
      <c r="I89" s="48">
        <v>1.0002</v>
      </c>
      <c r="J89" s="48">
        <v>1.0002</v>
      </c>
      <c r="K89" s="48">
        <v>1.0002</v>
      </c>
      <c r="L89" s="48">
        <v>1.0002</v>
      </c>
    </row>
    <row r="90" spans="1:12" x14ac:dyDescent="0.25">
      <c r="A90" s="5"/>
      <c r="C90" s="3"/>
      <c r="D90" s="3" t="s">
        <v>104</v>
      </c>
      <c r="E90" s="3"/>
      <c r="F90" s="48">
        <v>1</v>
      </c>
      <c r="G90" s="48">
        <v>1.0043367310934186</v>
      </c>
      <c r="H90" s="48">
        <v>1.0029999999999999</v>
      </c>
      <c r="I90" s="48">
        <v>1.0029999999999999</v>
      </c>
      <c r="J90" s="48">
        <v>1.0029999999999999</v>
      </c>
      <c r="K90" s="48">
        <v>1.0029999999999999</v>
      </c>
      <c r="L90" s="48">
        <v>1.0029999999999999</v>
      </c>
    </row>
    <row r="91" spans="1:12" x14ac:dyDescent="0.25">
      <c r="A91" s="5"/>
      <c r="C91" s="3"/>
      <c r="D91" s="3"/>
      <c r="E91" s="3"/>
      <c r="F91" s="36"/>
      <c r="G91" s="36"/>
      <c r="H91" s="36"/>
      <c r="I91" s="36"/>
      <c r="J91" s="36"/>
      <c r="K91" s="36"/>
      <c r="L91" s="36"/>
    </row>
    <row r="92" spans="1:12" ht="16.5" customHeight="1" x14ac:dyDescent="0.25">
      <c r="A92" s="5"/>
      <c r="B92" s="3"/>
      <c r="C92" s="3"/>
      <c r="D92" s="3" t="s">
        <v>115</v>
      </c>
      <c r="E92" s="3"/>
      <c r="F92" s="47">
        <v>324056</v>
      </c>
      <c r="G92" s="47">
        <v>315561</v>
      </c>
      <c r="H92" s="47">
        <v>320900</v>
      </c>
      <c r="I92" s="47">
        <v>318200</v>
      </c>
      <c r="J92" s="47">
        <v>319700</v>
      </c>
      <c r="K92" s="47">
        <v>325000</v>
      </c>
      <c r="L92" s="47">
        <v>331200</v>
      </c>
    </row>
    <row r="93" spans="1:12" x14ac:dyDescent="0.25">
      <c r="A93" s="5"/>
      <c r="C93" s="3"/>
      <c r="D93" s="3" t="s">
        <v>42</v>
      </c>
      <c r="E93" s="3"/>
      <c r="F93" s="47">
        <v>97464</v>
      </c>
      <c r="G93" s="47">
        <v>96891</v>
      </c>
      <c r="H93" s="47">
        <v>96100</v>
      </c>
      <c r="I93" s="47">
        <v>90600</v>
      </c>
      <c r="J93" s="47">
        <v>88200</v>
      </c>
      <c r="K93" s="47">
        <v>87300</v>
      </c>
      <c r="L93" s="47">
        <v>87400</v>
      </c>
    </row>
    <row r="94" spans="1:12" x14ac:dyDescent="0.25">
      <c r="A94" s="5"/>
      <c r="C94" s="3"/>
      <c r="D94" s="3"/>
      <c r="E94" s="3"/>
      <c r="F94" s="36"/>
      <c r="G94" s="36"/>
      <c r="H94" s="36"/>
      <c r="I94" s="36"/>
      <c r="J94" s="36"/>
      <c r="K94" s="36"/>
      <c r="L94" s="36"/>
    </row>
    <row r="95" spans="1:12" ht="15" customHeight="1" x14ac:dyDescent="0.25">
      <c r="A95" s="5"/>
      <c r="B95" s="3"/>
      <c r="C95" s="3"/>
      <c r="D95" s="3" t="s">
        <v>31</v>
      </c>
      <c r="E95" s="3"/>
      <c r="F95" s="47">
        <v>3860</v>
      </c>
      <c r="G95" s="47">
        <v>3770</v>
      </c>
      <c r="H95" s="47">
        <v>3760</v>
      </c>
      <c r="I95" s="47">
        <v>3660</v>
      </c>
      <c r="J95" s="47">
        <v>3560</v>
      </c>
      <c r="K95" s="47">
        <v>3480</v>
      </c>
      <c r="L95" s="47">
        <v>3420</v>
      </c>
    </row>
    <row r="96" spans="1:12" x14ac:dyDescent="0.25">
      <c r="A96" s="5"/>
      <c r="C96" s="3"/>
      <c r="D96" s="3" t="s">
        <v>32</v>
      </c>
      <c r="E96" s="3"/>
      <c r="F96" s="47">
        <v>3130</v>
      </c>
      <c r="G96" s="47">
        <v>3110</v>
      </c>
      <c r="H96" s="47">
        <v>2970</v>
      </c>
      <c r="I96" s="47">
        <v>2850</v>
      </c>
      <c r="J96" s="47">
        <v>2750</v>
      </c>
      <c r="K96" s="47">
        <v>2680</v>
      </c>
      <c r="L96" s="47">
        <v>2610</v>
      </c>
    </row>
    <row r="97" spans="1:12" x14ac:dyDescent="0.25">
      <c r="A97" s="5"/>
      <c r="C97" s="3"/>
      <c r="D97" s="3"/>
      <c r="E97" s="3"/>
      <c r="F97" s="49"/>
      <c r="G97" s="49"/>
      <c r="H97" s="49"/>
      <c r="I97" s="49"/>
      <c r="J97" s="49"/>
      <c r="K97" s="49"/>
      <c r="L97" s="49"/>
    </row>
    <row r="98" spans="1:12" ht="15.75" customHeight="1" x14ac:dyDescent="0.25">
      <c r="A98" s="5"/>
      <c r="B98" s="3"/>
      <c r="C98" s="3"/>
      <c r="D98" s="3" t="s">
        <v>35</v>
      </c>
      <c r="E98" s="3"/>
      <c r="F98" s="47">
        <v>69700</v>
      </c>
      <c r="G98" s="47">
        <v>69900</v>
      </c>
      <c r="H98" s="47">
        <v>72700</v>
      </c>
      <c r="I98" s="47">
        <v>72400</v>
      </c>
      <c r="J98" s="47">
        <v>74900</v>
      </c>
      <c r="K98" s="47">
        <v>77800</v>
      </c>
      <c r="L98" s="47">
        <v>80800</v>
      </c>
    </row>
    <row r="99" spans="1:12" x14ac:dyDescent="0.25">
      <c r="A99" s="5"/>
      <c r="C99" s="3"/>
      <c r="D99" s="3" t="s">
        <v>36</v>
      </c>
      <c r="E99" s="3"/>
      <c r="F99" s="47">
        <v>25000</v>
      </c>
      <c r="G99" s="47">
        <v>25000</v>
      </c>
      <c r="H99" s="47">
        <v>26100</v>
      </c>
      <c r="I99" s="47">
        <v>26200</v>
      </c>
      <c r="J99" s="47">
        <v>26400</v>
      </c>
      <c r="K99" s="47">
        <v>26900</v>
      </c>
      <c r="L99" s="47">
        <v>27600</v>
      </c>
    </row>
    <row r="100" spans="1:12" ht="9.9499999999999993" customHeight="1" x14ac:dyDescent="0.25">
      <c r="A100" s="5"/>
      <c r="B100" s="3"/>
      <c r="C100" s="3"/>
      <c r="D100" s="3"/>
      <c r="E100" s="3"/>
      <c r="F100" s="40"/>
      <c r="G100" s="40"/>
      <c r="H100" s="40"/>
      <c r="I100" s="40"/>
      <c r="J100" s="40"/>
      <c r="K100" s="40"/>
      <c r="L100" s="40"/>
    </row>
    <row r="101" spans="1:12" x14ac:dyDescent="0.25">
      <c r="A101" s="5"/>
      <c r="C101" s="3"/>
      <c r="D101" s="3" t="s">
        <v>10</v>
      </c>
      <c r="E101" s="3"/>
      <c r="F101" s="49">
        <v>1.2036192893401014</v>
      </c>
      <c r="G101" s="49">
        <v>1.195864</v>
      </c>
      <c r="H101" s="49">
        <v>1.1741682974559686</v>
      </c>
      <c r="I101" s="49">
        <v>1.2</v>
      </c>
      <c r="J101" s="49">
        <v>1.2</v>
      </c>
      <c r="K101" s="49">
        <v>1.2</v>
      </c>
      <c r="L101" s="49">
        <v>1.2</v>
      </c>
    </row>
    <row r="102" spans="1:12" x14ac:dyDescent="0.25">
      <c r="A102" s="5"/>
      <c r="C102" s="3"/>
      <c r="D102" s="3"/>
      <c r="E102" s="3"/>
      <c r="F102" s="40"/>
      <c r="G102" s="40"/>
      <c r="H102" s="40"/>
      <c r="I102" s="40"/>
      <c r="J102" s="40"/>
      <c r="K102" s="40"/>
      <c r="L102" s="40"/>
    </row>
    <row r="103" spans="1:12" ht="19.5" customHeight="1" x14ac:dyDescent="0.25">
      <c r="A103" s="5"/>
      <c r="B103" s="3"/>
      <c r="C103" s="3"/>
      <c r="D103" s="3" t="s">
        <v>116</v>
      </c>
      <c r="E103" s="3"/>
      <c r="F103" s="47">
        <v>167952</v>
      </c>
      <c r="G103" s="47">
        <v>174427</v>
      </c>
      <c r="H103" s="47">
        <v>176900</v>
      </c>
      <c r="I103" s="47">
        <v>174800</v>
      </c>
      <c r="J103" s="47">
        <v>180200</v>
      </c>
      <c r="K103" s="47">
        <v>185200</v>
      </c>
      <c r="L103" s="47">
        <v>190500</v>
      </c>
    </row>
    <row r="104" spans="1:12" x14ac:dyDescent="0.25">
      <c r="A104" s="5"/>
      <c r="C104" s="3"/>
      <c r="D104" s="3" t="s">
        <v>41</v>
      </c>
      <c r="E104" s="3"/>
      <c r="F104" s="47">
        <v>64848</v>
      </c>
      <c r="G104" s="47">
        <v>65488</v>
      </c>
      <c r="H104" s="47">
        <v>65300</v>
      </c>
      <c r="I104" s="47">
        <v>64800</v>
      </c>
      <c r="J104" s="47">
        <v>65200</v>
      </c>
      <c r="K104" s="47">
        <v>65600</v>
      </c>
      <c r="L104" s="47">
        <v>66500</v>
      </c>
    </row>
    <row r="105" spans="1:12" x14ac:dyDescent="0.25">
      <c r="A105" s="5"/>
      <c r="C105" s="3"/>
      <c r="D105" s="3"/>
      <c r="E105" s="3"/>
      <c r="F105" s="36"/>
      <c r="G105" s="36"/>
      <c r="H105" s="36"/>
      <c r="I105" s="36"/>
      <c r="J105" s="36"/>
      <c r="K105" s="36"/>
      <c r="L105" s="36"/>
    </row>
    <row r="106" spans="1:12" ht="15" customHeight="1" x14ac:dyDescent="0.25">
      <c r="A106" s="5"/>
      <c r="B106" s="3"/>
      <c r="C106" s="3"/>
      <c r="D106" s="3" t="s">
        <v>37</v>
      </c>
      <c r="E106" s="3"/>
      <c r="F106" s="47">
        <v>2670</v>
      </c>
      <c r="G106" s="47">
        <v>2660</v>
      </c>
      <c r="H106" s="47">
        <v>2660</v>
      </c>
      <c r="I106" s="47">
        <v>2680</v>
      </c>
      <c r="J106" s="47">
        <v>2710</v>
      </c>
      <c r="K106" s="47">
        <v>2710</v>
      </c>
      <c r="L106" s="47">
        <v>2720</v>
      </c>
    </row>
    <row r="107" spans="1:12" x14ac:dyDescent="0.25">
      <c r="A107" s="5"/>
      <c r="C107" s="3"/>
      <c r="D107" s="3" t="s">
        <v>38</v>
      </c>
      <c r="E107" s="3"/>
      <c r="F107" s="47">
        <v>2240</v>
      </c>
      <c r="G107" s="47">
        <v>2200</v>
      </c>
      <c r="H107" s="47">
        <v>2160</v>
      </c>
      <c r="I107" s="47">
        <v>2160</v>
      </c>
      <c r="J107" s="47">
        <v>2160</v>
      </c>
      <c r="K107" s="47">
        <v>2130</v>
      </c>
      <c r="L107" s="47">
        <v>2100</v>
      </c>
    </row>
    <row r="108" spans="1:12" x14ac:dyDescent="0.25">
      <c r="A108" s="5"/>
      <c r="C108" s="3"/>
      <c r="D108" s="3"/>
      <c r="E108" s="3"/>
      <c r="F108" s="49"/>
      <c r="G108" s="49"/>
      <c r="H108" s="49"/>
      <c r="I108" s="49"/>
      <c r="J108" s="49"/>
      <c r="K108" s="49"/>
      <c r="L108" s="49"/>
    </row>
    <row r="109" spans="1:12" ht="18" customHeight="1" x14ac:dyDescent="0.25">
      <c r="A109" s="5"/>
      <c r="B109" s="3"/>
      <c r="C109" s="3"/>
      <c r="D109" s="3" t="s">
        <v>39</v>
      </c>
      <c r="E109" s="3"/>
      <c r="F109" s="47">
        <v>63100</v>
      </c>
      <c r="G109" s="47">
        <v>64600</v>
      </c>
      <c r="H109" s="47">
        <v>65800</v>
      </c>
      <c r="I109" s="47">
        <v>65100</v>
      </c>
      <c r="J109" s="47">
        <v>66400</v>
      </c>
      <c r="K109" s="47">
        <v>68100</v>
      </c>
      <c r="L109" s="47">
        <v>70000</v>
      </c>
    </row>
    <row r="110" spans="1:12" ht="18.75" customHeight="1" x14ac:dyDescent="0.25">
      <c r="A110" s="5"/>
      <c r="C110" s="3"/>
      <c r="D110" s="3" t="s">
        <v>40</v>
      </c>
      <c r="E110" s="3"/>
      <c r="F110" s="47">
        <v>28600</v>
      </c>
      <c r="G110" s="47">
        <v>29600</v>
      </c>
      <c r="H110" s="47">
        <v>30100</v>
      </c>
      <c r="I110" s="47">
        <v>30000</v>
      </c>
      <c r="J110" s="47">
        <v>30200</v>
      </c>
      <c r="K110" s="47">
        <v>30800</v>
      </c>
      <c r="L110" s="47">
        <v>31600</v>
      </c>
    </row>
    <row r="111" spans="1:12" x14ac:dyDescent="0.25">
      <c r="A111" s="5"/>
      <c r="C111" s="3"/>
      <c r="D111" s="3"/>
      <c r="E111" s="3"/>
      <c r="F111" s="40"/>
      <c r="G111" s="40"/>
      <c r="H111" s="40"/>
      <c r="I111" s="40"/>
      <c r="J111" s="40"/>
      <c r="K111" s="40"/>
      <c r="L111" s="40"/>
    </row>
    <row r="112" spans="1:12" x14ac:dyDescent="0.25">
      <c r="A112" s="5"/>
      <c r="C112" s="3"/>
      <c r="D112" s="3" t="s">
        <v>11</v>
      </c>
      <c r="E112" s="3"/>
      <c r="F112" s="49">
        <v>0.99648632218844979</v>
      </c>
      <c r="G112" s="49">
        <v>1.0127525252525253</v>
      </c>
      <c r="H112" s="49">
        <v>1.0092096000000002</v>
      </c>
      <c r="I112" s="49">
        <v>1.002</v>
      </c>
      <c r="J112" s="49">
        <v>1.002</v>
      </c>
      <c r="K112" s="49">
        <v>1.002</v>
      </c>
      <c r="L112" s="49">
        <v>1.002</v>
      </c>
    </row>
    <row r="113" spans="1:12" ht="11.25" customHeight="1" x14ac:dyDescent="0.25">
      <c r="A113" s="5"/>
      <c r="C113" s="3"/>
      <c r="D113" s="3"/>
      <c r="E113" s="3"/>
      <c r="F113" s="48"/>
      <c r="G113" s="48"/>
      <c r="H113" s="48"/>
      <c r="I113" s="48"/>
      <c r="J113" s="48"/>
      <c r="K113" s="48"/>
      <c r="L113" s="48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47">
        <v>1073</v>
      </c>
      <c r="G114" s="47">
        <v>690</v>
      </c>
      <c r="H114" s="47">
        <v>400</v>
      </c>
      <c r="I114" s="47">
        <v>300</v>
      </c>
      <c r="J114" s="47">
        <v>300</v>
      </c>
      <c r="K114" s="47">
        <v>200</v>
      </c>
      <c r="L114" s="47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28"/>
      <c r="G115" s="63"/>
      <c r="H115" s="87"/>
      <c r="I115" s="85"/>
      <c r="J115" s="85"/>
      <c r="K115" s="85"/>
      <c r="L115" s="85"/>
    </row>
    <row r="116" spans="1:12" s="6" customFormat="1" ht="16.5" thickBot="1" x14ac:dyDescent="0.3">
      <c r="A116" s="4"/>
      <c r="B116" s="17" t="s">
        <v>141</v>
      </c>
      <c r="C116" s="18"/>
      <c r="D116" s="18"/>
      <c r="E116" s="18"/>
      <c r="F116" s="31"/>
      <c r="G116" s="64"/>
      <c r="H116" s="86"/>
      <c r="I116" s="86"/>
      <c r="J116" s="86"/>
      <c r="K116" s="86"/>
      <c r="L116" s="86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50">
        <v>7593535.166493414</v>
      </c>
      <c r="G117" s="50">
        <v>7948605.0516074458</v>
      </c>
      <c r="H117" s="50">
        <v>8190500</v>
      </c>
      <c r="I117" s="50">
        <v>8373600</v>
      </c>
      <c r="J117" s="50">
        <v>8193900</v>
      </c>
      <c r="K117" s="50">
        <v>7769800</v>
      </c>
      <c r="L117" s="50">
        <v>7716100</v>
      </c>
    </row>
    <row r="118" spans="1:12" x14ac:dyDescent="0.25">
      <c r="A118" s="5"/>
      <c r="C118" s="3" t="s">
        <v>86</v>
      </c>
      <c r="D118" s="3"/>
      <c r="E118" s="3"/>
      <c r="F118" s="45">
        <v>7545500</v>
      </c>
      <c r="G118" s="45">
        <v>7894600</v>
      </c>
      <c r="H118" s="45">
        <v>8136900</v>
      </c>
      <c r="I118" s="45">
        <v>8320000</v>
      </c>
      <c r="J118" s="45">
        <v>8140300</v>
      </c>
      <c r="K118" s="45">
        <v>7716200</v>
      </c>
      <c r="L118" s="45">
        <v>7662500</v>
      </c>
    </row>
    <row r="119" spans="1:12" x14ac:dyDescent="0.25">
      <c r="A119" s="5"/>
      <c r="C119" s="3"/>
      <c r="D119" s="3" t="s">
        <v>87</v>
      </c>
      <c r="E119" s="3"/>
      <c r="F119" s="45">
        <v>7532700</v>
      </c>
      <c r="G119" s="45">
        <v>7883400</v>
      </c>
      <c r="H119" s="45">
        <v>8127200</v>
      </c>
      <c r="I119" s="45">
        <v>8311400</v>
      </c>
      <c r="J119" s="45">
        <v>8132700</v>
      </c>
      <c r="K119" s="45">
        <v>7709600</v>
      </c>
      <c r="L119" s="45">
        <v>7656700</v>
      </c>
    </row>
    <row r="120" spans="1:12" x14ac:dyDescent="0.25">
      <c r="A120" s="5"/>
      <c r="C120" s="3"/>
      <c r="D120" s="3" t="s">
        <v>89</v>
      </c>
      <c r="E120" s="3"/>
      <c r="F120" s="45">
        <v>12800</v>
      </c>
      <c r="G120" s="45">
        <v>11200</v>
      </c>
      <c r="H120" s="45">
        <v>9700</v>
      </c>
      <c r="I120" s="45">
        <v>8600</v>
      </c>
      <c r="J120" s="45">
        <v>7600</v>
      </c>
      <c r="K120" s="45">
        <v>6600</v>
      </c>
      <c r="L120" s="45">
        <v>5800</v>
      </c>
    </row>
    <row r="121" spans="1:12" ht="9.9499999999999993" customHeight="1" x14ac:dyDescent="0.25">
      <c r="A121" s="5"/>
      <c r="B121" s="3"/>
      <c r="C121" s="3"/>
      <c r="D121" s="3"/>
      <c r="E121" s="3"/>
      <c r="F121" s="44"/>
      <c r="G121" s="44"/>
      <c r="H121" s="44"/>
      <c r="I121" s="44"/>
      <c r="J121" s="44"/>
      <c r="K121" s="44"/>
      <c r="L121" s="44"/>
    </row>
    <row r="122" spans="1:12" x14ac:dyDescent="0.25">
      <c r="A122" s="5"/>
      <c r="C122" s="3" t="s">
        <v>88</v>
      </c>
      <c r="D122" s="3"/>
      <c r="E122" s="3"/>
      <c r="F122" s="45">
        <v>48000</v>
      </c>
      <c r="G122" s="45">
        <v>54000</v>
      </c>
      <c r="H122" s="45">
        <v>53600</v>
      </c>
      <c r="I122" s="45">
        <v>53600</v>
      </c>
      <c r="J122" s="45">
        <v>53600</v>
      </c>
      <c r="K122" s="45">
        <v>53600</v>
      </c>
      <c r="L122" s="45">
        <v>53600</v>
      </c>
    </row>
    <row r="123" spans="1:12" x14ac:dyDescent="0.25">
      <c r="A123" s="5"/>
      <c r="C123" s="3"/>
      <c r="D123" s="3"/>
      <c r="E123" s="3"/>
      <c r="F123" s="44"/>
      <c r="G123" s="44"/>
      <c r="H123" s="44"/>
      <c r="I123" s="44"/>
      <c r="J123" s="44"/>
      <c r="K123" s="44"/>
      <c r="L123" s="44"/>
    </row>
    <row r="124" spans="1:12" x14ac:dyDescent="0.25">
      <c r="A124" s="5"/>
      <c r="C124" s="3" t="s">
        <v>113</v>
      </c>
      <c r="D124" s="3"/>
      <c r="E124" s="3"/>
      <c r="F124" s="45">
        <v>254000</v>
      </c>
      <c r="G124" s="45">
        <v>264700</v>
      </c>
      <c r="H124" s="45">
        <v>270500</v>
      </c>
      <c r="I124" s="45">
        <v>270200</v>
      </c>
      <c r="J124" s="45">
        <v>262400</v>
      </c>
      <c r="K124" s="45">
        <v>251000</v>
      </c>
      <c r="L124" s="45">
        <v>245500</v>
      </c>
    </row>
    <row r="125" spans="1:12" x14ac:dyDescent="0.25">
      <c r="A125" s="5"/>
      <c r="C125" s="3"/>
      <c r="D125" s="3" t="s">
        <v>12</v>
      </c>
      <c r="E125" s="3"/>
      <c r="F125" s="45">
        <v>253700</v>
      </c>
      <c r="G125" s="45">
        <v>264400</v>
      </c>
      <c r="H125" s="45">
        <v>270300</v>
      </c>
      <c r="I125" s="45">
        <v>270000</v>
      </c>
      <c r="J125" s="45">
        <v>262200</v>
      </c>
      <c r="K125" s="45">
        <v>250800</v>
      </c>
      <c r="L125" s="45">
        <v>245400</v>
      </c>
    </row>
    <row r="126" spans="1:12" x14ac:dyDescent="0.25">
      <c r="A126" s="5"/>
      <c r="C126" s="3"/>
      <c r="D126" s="3" t="s">
        <v>90</v>
      </c>
      <c r="E126" s="3"/>
      <c r="F126" s="45">
        <v>300</v>
      </c>
      <c r="G126" s="45">
        <v>300</v>
      </c>
      <c r="H126" s="45">
        <v>200</v>
      </c>
      <c r="I126" s="45">
        <v>200</v>
      </c>
      <c r="J126" s="45">
        <v>200</v>
      </c>
      <c r="K126" s="45">
        <v>200</v>
      </c>
      <c r="L126" s="45">
        <v>100</v>
      </c>
    </row>
    <row r="127" spans="1:12" x14ac:dyDescent="0.25">
      <c r="A127" s="5"/>
      <c r="C127" s="3"/>
      <c r="D127" s="3"/>
      <c r="E127" s="3"/>
      <c r="F127" s="43"/>
      <c r="G127" s="43"/>
      <c r="H127" s="43"/>
      <c r="I127" s="43"/>
      <c r="J127" s="43"/>
      <c r="K127" s="43"/>
      <c r="L127" s="43"/>
    </row>
    <row r="128" spans="1:12" x14ac:dyDescent="0.25">
      <c r="A128" s="5"/>
      <c r="C128" s="3" t="s">
        <v>13</v>
      </c>
      <c r="D128" s="3"/>
      <c r="E128" s="3"/>
      <c r="F128" s="45">
        <v>27620</v>
      </c>
      <c r="G128" s="45">
        <v>28590</v>
      </c>
      <c r="H128" s="45">
        <v>29080</v>
      </c>
      <c r="I128" s="45">
        <v>29980</v>
      </c>
      <c r="J128" s="45">
        <v>30200</v>
      </c>
      <c r="K128" s="45">
        <v>29940</v>
      </c>
      <c r="L128" s="45">
        <v>30390</v>
      </c>
    </row>
    <row r="129" spans="1:12" x14ac:dyDescent="0.25">
      <c r="A129" s="5"/>
      <c r="C129" s="3"/>
      <c r="D129" s="3" t="s">
        <v>14</v>
      </c>
      <c r="E129" s="3"/>
      <c r="F129" s="45">
        <v>27610</v>
      </c>
      <c r="G129" s="45">
        <v>28580</v>
      </c>
      <c r="H129" s="45">
        <v>29070</v>
      </c>
      <c r="I129" s="45">
        <v>29970</v>
      </c>
      <c r="J129" s="45">
        <v>30200</v>
      </c>
      <c r="K129" s="45">
        <v>29930</v>
      </c>
      <c r="L129" s="45">
        <v>30380</v>
      </c>
    </row>
    <row r="130" spans="1:12" x14ac:dyDescent="0.25">
      <c r="A130" s="5"/>
      <c r="C130" s="3"/>
      <c r="D130" s="3" t="s">
        <v>91</v>
      </c>
      <c r="E130" s="3"/>
      <c r="F130" s="45">
        <v>36860</v>
      </c>
      <c r="G130" s="45">
        <v>37840</v>
      </c>
      <c r="H130" s="45">
        <v>38280</v>
      </c>
      <c r="I130" s="45">
        <v>38910</v>
      </c>
      <c r="J130" s="45">
        <v>39370</v>
      </c>
      <c r="K130" s="45">
        <v>39720</v>
      </c>
      <c r="L130" s="45">
        <v>40100</v>
      </c>
    </row>
    <row r="131" spans="1:12" ht="9.9499999999999993" customHeight="1" x14ac:dyDescent="0.25">
      <c r="A131" s="5"/>
      <c r="B131" s="3"/>
      <c r="C131" s="3"/>
      <c r="D131" s="3"/>
      <c r="E131" s="3"/>
      <c r="F131" s="43"/>
      <c r="G131" s="43"/>
      <c r="H131" s="43"/>
      <c r="I131" s="43"/>
      <c r="J131" s="43"/>
      <c r="K131" s="43"/>
      <c r="L131" s="43"/>
    </row>
    <row r="132" spans="1:12" x14ac:dyDescent="0.25">
      <c r="A132" s="5"/>
      <c r="C132" s="3" t="s">
        <v>92</v>
      </c>
      <c r="D132" s="3"/>
      <c r="E132" s="3"/>
      <c r="F132" s="56">
        <v>1.0756311999999999</v>
      </c>
      <c r="G132" s="56">
        <v>1.0432887</v>
      </c>
      <c r="H132" s="56">
        <v>1.034</v>
      </c>
      <c r="I132" s="56">
        <v>1.0269999999999999</v>
      </c>
      <c r="J132" s="56">
        <v>1.0269999999999999</v>
      </c>
      <c r="K132" s="56">
        <v>1.0269999999999999</v>
      </c>
      <c r="L132" s="56">
        <v>1.0269999999999999</v>
      </c>
    </row>
    <row r="133" spans="1:12" ht="12.75" customHeight="1" x14ac:dyDescent="0.25">
      <c r="A133" s="5"/>
      <c r="C133" s="3"/>
      <c r="D133" s="3"/>
      <c r="E133" s="3"/>
      <c r="F133" s="44"/>
      <c r="G133" s="44"/>
      <c r="H133" s="44"/>
      <c r="I133" s="44"/>
      <c r="J133" s="44"/>
      <c r="K133" s="44"/>
      <c r="L133" s="44"/>
    </row>
    <row r="134" spans="1:12" x14ac:dyDescent="0.25">
      <c r="A134" s="5"/>
      <c r="C134" s="3" t="s">
        <v>15</v>
      </c>
      <c r="D134" s="3"/>
      <c r="E134" s="3"/>
      <c r="F134" s="45">
        <v>2000</v>
      </c>
      <c r="G134" s="45">
        <v>2100</v>
      </c>
      <c r="H134" s="45">
        <v>2100</v>
      </c>
      <c r="I134" s="45">
        <v>2100</v>
      </c>
      <c r="J134" s="45">
        <v>2100</v>
      </c>
      <c r="K134" s="45">
        <v>2100</v>
      </c>
      <c r="L134" s="45">
        <v>2100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5">
        <v>21980</v>
      </c>
      <c r="G135" s="45">
        <v>23880</v>
      </c>
      <c r="H135" s="45">
        <v>23880</v>
      </c>
      <c r="I135" s="45">
        <v>23880</v>
      </c>
      <c r="J135" s="45">
        <v>23880</v>
      </c>
      <c r="K135" s="45">
        <v>23880</v>
      </c>
      <c r="L135" s="45">
        <v>23880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28"/>
      <c r="G136" s="63"/>
      <c r="H136" s="87"/>
      <c r="I136" s="85"/>
      <c r="J136" s="85"/>
      <c r="K136" s="85"/>
      <c r="L136" s="85"/>
    </row>
    <row r="137" spans="1:12" ht="16.5" thickBot="1" x14ac:dyDescent="0.3">
      <c r="A137" s="5"/>
      <c r="B137" s="17" t="s">
        <v>142</v>
      </c>
      <c r="C137" s="18"/>
      <c r="D137" s="18"/>
      <c r="E137" s="18"/>
      <c r="F137" s="31"/>
      <c r="G137" s="64"/>
      <c r="H137" s="86"/>
      <c r="I137" s="86"/>
      <c r="J137" s="86"/>
      <c r="K137" s="86"/>
      <c r="L137" s="86"/>
    </row>
    <row r="138" spans="1:12" ht="16.5" thickTop="1" x14ac:dyDescent="0.25">
      <c r="A138" s="5"/>
      <c r="C138" s="5" t="s">
        <v>27</v>
      </c>
      <c r="D138" s="5"/>
      <c r="E138" s="5"/>
      <c r="F138" s="53">
        <v>534846.29956991621</v>
      </c>
      <c r="G138" s="53">
        <v>587866.34062822477</v>
      </c>
      <c r="H138" s="53">
        <v>648200</v>
      </c>
      <c r="I138" s="53">
        <v>678200</v>
      </c>
      <c r="J138" s="53">
        <v>710600</v>
      </c>
      <c r="K138" s="53">
        <v>740900</v>
      </c>
      <c r="L138" s="53">
        <v>763500</v>
      </c>
    </row>
    <row r="139" spans="1:12" x14ac:dyDescent="0.25">
      <c r="A139" s="5"/>
      <c r="C139" s="3" t="s">
        <v>107</v>
      </c>
      <c r="D139" s="3"/>
      <c r="E139" s="3"/>
      <c r="F139" s="54">
        <v>534800</v>
      </c>
      <c r="G139" s="54">
        <v>587900</v>
      </c>
      <c r="H139" s="54">
        <v>648200</v>
      </c>
      <c r="I139" s="54">
        <v>678200</v>
      </c>
      <c r="J139" s="54">
        <v>710600</v>
      </c>
      <c r="K139" s="54">
        <v>740900</v>
      </c>
      <c r="L139" s="54">
        <v>763500</v>
      </c>
    </row>
    <row r="140" spans="1:12" x14ac:dyDescent="0.25">
      <c r="A140" s="5"/>
      <c r="C140" s="3"/>
      <c r="D140" s="3"/>
      <c r="E140" s="3" t="s">
        <v>129</v>
      </c>
      <c r="F140" s="54">
        <v>279500</v>
      </c>
      <c r="G140" s="54">
        <v>296500</v>
      </c>
      <c r="H140" s="54">
        <v>324500</v>
      </c>
      <c r="I140" s="54">
        <v>324600</v>
      </c>
      <c r="J140" s="54">
        <v>328500</v>
      </c>
      <c r="K140" s="54">
        <v>328900</v>
      </c>
      <c r="L140" s="54">
        <v>323200</v>
      </c>
    </row>
    <row r="141" spans="1:12" x14ac:dyDescent="0.25">
      <c r="A141" s="5"/>
      <c r="C141" s="3"/>
      <c r="D141" s="3"/>
      <c r="E141" s="3" t="s">
        <v>130</v>
      </c>
      <c r="F141" s="54">
        <v>255400</v>
      </c>
      <c r="G141" s="54">
        <v>291400</v>
      </c>
      <c r="H141" s="54">
        <v>323600</v>
      </c>
      <c r="I141" s="54">
        <v>353600</v>
      </c>
      <c r="J141" s="54">
        <v>382200</v>
      </c>
      <c r="K141" s="54">
        <v>412000</v>
      </c>
      <c r="L141" s="54">
        <v>440300</v>
      </c>
    </row>
    <row r="142" spans="1:12" x14ac:dyDescent="0.25">
      <c r="A142" s="5"/>
      <c r="C142" s="3"/>
      <c r="D142" s="3"/>
      <c r="E142" s="3"/>
      <c r="F142" s="54"/>
      <c r="G142" s="54"/>
      <c r="H142" s="54"/>
      <c r="I142" s="54"/>
      <c r="J142" s="54"/>
      <c r="K142" s="54"/>
      <c r="L142" s="54"/>
    </row>
    <row r="143" spans="1:12" x14ac:dyDescent="0.25">
      <c r="A143" s="5"/>
      <c r="C143" s="3" t="s">
        <v>85</v>
      </c>
      <c r="D143" s="3"/>
      <c r="E143" s="3"/>
      <c r="F143" s="54">
        <v>13500</v>
      </c>
      <c r="G143" s="54">
        <v>15100</v>
      </c>
      <c r="H143" s="54">
        <v>16300</v>
      </c>
      <c r="I143" s="54">
        <v>17100</v>
      </c>
      <c r="J143" s="54">
        <v>17800</v>
      </c>
      <c r="K143" s="54">
        <v>18500</v>
      </c>
      <c r="L143" s="54">
        <v>18900</v>
      </c>
    </row>
    <row r="144" spans="1:12" x14ac:dyDescent="0.25">
      <c r="A144" s="5"/>
      <c r="C144" s="3"/>
      <c r="D144" s="3"/>
      <c r="E144" s="3" t="s">
        <v>131</v>
      </c>
      <c r="F144" s="54">
        <v>3100</v>
      </c>
      <c r="G144" s="54">
        <v>3300</v>
      </c>
      <c r="H144" s="54">
        <v>3600</v>
      </c>
      <c r="I144" s="54">
        <v>3600</v>
      </c>
      <c r="J144" s="54">
        <v>3600</v>
      </c>
      <c r="K144" s="54">
        <v>3500</v>
      </c>
      <c r="L144" s="54">
        <v>3400</v>
      </c>
    </row>
    <row r="145" spans="1:13" x14ac:dyDescent="0.25">
      <c r="A145" s="5"/>
      <c r="C145" s="3"/>
      <c r="D145" s="3"/>
      <c r="E145" s="3" t="s">
        <v>132</v>
      </c>
      <c r="F145" s="54">
        <v>10300</v>
      </c>
      <c r="G145" s="54">
        <v>11800</v>
      </c>
      <c r="H145" s="54">
        <v>12700</v>
      </c>
      <c r="I145" s="54">
        <v>13500</v>
      </c>
      <c r="J145" s="54">
        <v>14200</v>
      </c>
      <c r="K145" s="54">
        <v>14900</v>
      </c>
      <c r="L145" s="54">
        <v>15500</v>
      </c>
    </row>
    <row r="146" spans="1:13" x14ac:dyDescent="0.25">
      <c r="A146" s="5"/>
      <c r="C146" s="3"/>
      <c r="D146" s="3"/>
      <c r="E146" s="3"/>
      <c r="F146" s="54"/>
      <c r="G146" s="54"/>
      <c r="H146" s="54"/>
      <c r="I146" s="54"/>
      <c r="J146" s="54"/>
      <c r="K146" s="54"/>
      <c r="L146" s="54"/>
    </row>
    <row r="147" spans="1:13" x14ac:dyDescent="0.25">
      <c r="A147" s="5"/>
      <c r="C147" s="3" t="s">
        <v>106</v>
      </c>
      <c r="D147" s="3"/>
      <c r="E147" s="3"/>
      <c r="F147" s="54">
        <v>36660</v>
      </c>
      <c r="G147" s="54">
        <v>37110</v>
      </c>
      <c r="H147" s="54">
        <v>37910</v>
      </c>
      <c r="I147" s="54">
        <v>37890</v>
      </c>
      <c r="J147" s="54">
        <v>38120</v>
      </c>
      <c r="K147" s="54">
        <v>38340</v>
      </c>
      <c r="L147" s="54">
        <v>38520</v>
      </c>
    </row>
    <row r="148" spans="1:13" x14ac:dyDescent="0.25">
      <c r="A148" s="5"/>
      <c r="C148" s="3"/>
      <c r="D148" s="3"/>
      <c r="E148" s="3" t="s">
        <v>133</v>
      </c>
      <c r="F148" s="54">
        <v>82080</v>
      </c>
      <c r="G148" s="54">
        <v>86110</v>
      </c>
      <c r="H148" s="54">
        <v>86510</v>
      </c>
      <c r="I148" s="54">
        <v>86810</v>
      </c>
      <c r="J148" s="54">
        <v>87620</v>
      </c>
      <c r="K148" s="54">
        <v>88900</v>
      </c>
      <c r="L148" s="54">
        <v>90650</v>
      </c>
    </row>
    <row r="149" spans="1:13" x14ac:dyDescent="0.25">
      <c r="A149" s="5"/>
      <c r="C149" s="3"/>
      <c r="D149" s="3"/>
      <c r="E149" s="3" t="s">
        <v>134</v>
      </c>
      <c r="F149" s="54">
        <v>22830</v>
      </c>
      <c r="G149" s="54">
        <v>23500</v>
      </c>
      <c r="H149" s="54">
        <v>24250</v>
      </c>
      <c r="I149" s="54">
        <v>24970</v>
      </c>
      <c r="J149" s="54">
        <v>25660</v>
      </c>
      <c r="K149" s="54">
        <v>26360</v>
      </c>
      <c r="L149" s="54">
        <v>27090</v>
      </c>
      <c r="M149" s="32"/>
    </row>
    <row r="150" spans="1:13" x14ac:dyDescent="0.25">
      <c r="A150" s="5"/>
      <c r="C150" s="95"/>
      <c r="D150" s="95"/>
      <c r="E150" s="95"/>
      <c r="F150" s="54"/>
      <c r="G150" s="54"/>
      <c r="H150" s="54"/>
      <c r="I150" s="54"/>
      <c r="J150" s="54"/>
      <c r="K150" s="54"/>
      <c r="L150" s="54"/>
    </row>
    <row r="151" spans="1:13" ht="24.95" customHeight="1" x14ac:dyDescent="0.25">
      <c r="A151" s="4"/>
      <c r="B151" s="21"/>
      <c r="C151" s="94" t="s">
        <v>105</v>
      </c>
      <c r="D151" s="94"/>
      <c r="E151" s="94"/>
      <c r="F151" s="55">
        <v>1.0822499999999999</v>
      </c>
      <c r="G151" s="55">
        <v>1.0520320000000001</v>
      </c>
      <c r="H151" s="55">
        <v>1.048</v>
      </c>
      <c r="I151" s="55">
        <v>1.0463640000000001</v>
      </c>
      <c r="J151" s="55">
        <v>1.0463640000000001</v>
      </c>
      <c r="K151" s="55">
        <v>1.0463640000000001</v>
      </c>
      <c r="L151" s="55">
        <v>1.0463640000000001</v>
      </c>
    </row>
    <row r="152" spans="1:13" x14ac:dyDescent="0.25">
      <c r="A152" s="5"/>
      <c r="B152" s="21"/>
      <c r="C152" s="3"/>
      <c r="D152" s="3"/>
      <c r="E152" s="3"/>
      <c r="G152" s="63"/>
      <c r="H152" s="87"/>
      <c r="I152" s="81"/>
      <c r="J152" s="81"/>
      <c r="K152" s="81"/>
      <c r="L152" s="81"/>
    </row>
    <row r="153" spans="1:13" ht="16.5" thickBot="1" x14ac:dyDescent="0.3">
      <c r="A153" s="5"/>
      <c r="B153" s="17" t="s">
        <v>151</v>
      </c>
      <c r="C153" s="18"/>
      <c r="D153" s="18"/>
      <c r="E153" s="18"/>
      <c r="F153" s="31"/>
      <c r="G153" s="64"/>
      <c r="H153" s="86"/>
      <c r="I153" s="86"/>
      <c r="J153" s="86"/>
      <c r="K153" s="86"/>
      <c r="L153" s="86"/>
    </row>
    <row r="154" spans="1:13" ht="16.5" thickTop="1" x14ac:dyDescent="0.25">
      <c r="A154" s="5"/>
      <c r="C154" s="5" t="s">
        <v>27</v>
      </c>
      <c r="D154" s="5"/>
      <c r="E154" s="5"/>
      <c r="F154" s="34">
        <v>536948</v>
      </c>
      <c r="G154" s="34">
        <v>544157</v>
      </c>
      <c r="H154" s="34">
        <v>521200</v>
      </c>
      <c r="I154" s="34">
        <v>536400</v>
      </c>
      <c r="J154" s="34">
        <v>540400</v>
      </c>
      <c r="K154" s="34">
        <v>556100</v>
      </c>
      <c r="L154" s="34">
        <v>570200</v>
      </c>
    </row>
    <row r="155" spans="1:13" x14ac:dyDescent="0.25">
      <c r="A155" s="5"/>
      <c r="B155" s="21"/>
      <c r="C155" s="3"/>
      <c r="D155" s="3"/>
      <c r="E155" s="3"/>
      <c r="G155" s="63"/>
      <c r="H155" s="87"/>
      <c r="I155" s="87"/>
      <c r="J155" s="87"/>
      <c r="K155" s="87"/>
      <c r="L155" s="87"/>
    </row>
    <row r="156" spans="1:13" x14ac:dyDescent="0.25">
      <c r="G156" s="63"/>
      <c r="H156" s="87"/>
      <c r="I156" s="81"/>
      <c r="J156" s="81"/>
      <c r="K156" s="81"/>
      <c r="L156" s="81"/>
    </row>
    <row r="157" spans="1:13" s="6" customFormat="1" ht="49.5" customHeight="1" x14ac:dyDescent="0.25">
      <c r="A157" s="19" t="s">
        <v>110</v>
      </c>
      <c r="B157" s="21"/>
      <c r="C157" s="25"/>
      <c r="D157" s="25"/>
      <c r="E157" s="25"/>
      <c r="F157" s="30"/>
      <c r="G157" s="63"/>
      <c r="H157" s="87"/>
      <c r="I157" s="85"/>
      <c r="J157" s="85"/>
      <c r="K157" s="85"/>
      <c r="L157" s="85"/>
    </row>
    <row r="158" spans="1:13" ht="21" customHeight="1" thickBot="1" x14ac:dyDescent="0.3">
      <c r="A158" s="5"/>
      <c r="B158" s="17" t="s">
        <v>156</v>
      </c>
      <c r="C158" s="18"/>
      <c r="D158" s="18"/>
      <c r="E158" s="18"/>
      <c r="F158" s="31"/>
      <c r="G158" s="64"/>
      <c r="H158" s="86"/>
      <c r="I158" s="86"/>
      <c r="J158" s="86"/>
      <c r="K158" s="86"/>
      <c r="L158" s="86"/>
    </row>
    <row r="159" spans="1:13" ht="16.5" thickTop="1" x14ac:dyDescent="0.25">
      <c r="A159" s="5"/>
      <c r="C159" s="5" t="s">
        <v>27</v>
      </c>
      <c r="D159" s="5"/>
      <c r="E159" s="5"/>
      <c r="F159" s="50">
        <v>921237</v>
      </c>
      <c r="G159" s="50">
        <v>899574</v>
      </c>
      <c r="H159" s="50">
        <v>873300</v>
      </c>
      <c r="I159" s="50">
        <v>841200</v>
      </c>
      <c r="J159" s="50">
        <v>838300</v>
      </c>
      <c r="K159" s="50">
        <v>849200</v>
      </c>
      <c r="L159" s="50">
        <v>871300</v>
      </c>
    </row>
    <row r="160" spans="1:13" ht="15.75" customHeight="1" x14ac:dyDescent="0.25">
      <c r="A160" s="5"/>
      <c r="B160" s="3"/>
      <c r="C160" s="22"/>
      <c r="D160" s="3"/>
      <c r="E160" s="3"/>
      <c r="F160" s="41"/>
      <c r="G160" s="41"/>
      <c r="H160" s="41"/>
      <c r="I160" s="41"/>
      <c r="J160" s="41"/>
      <c r="K160" s="41"/>
      <c r="L160" s="41"/>
    </row>
    <row r="161" spans="1:12" ht="18" customHeight="1" x14ac:dyDescent="0.25">
      <c r="A161" s="5"/>
      <c r="B161" s="3"/>
      <c r="C161" s="22" t="s">
        <v>98</v>
      </c>
      <c r="D161" s="3"/>
      <c r="E161" s="3"/>
      <c r="F161" s="45">
        <v>794153</v>
      </c>
      <c r="G161" s="45">
        <v>771212</v>
      </c>
      <c r="H161" s="45">
        <v>745300</v>
      </c>
      <c r="I161" s="45">
        <v>712900</v>
      </c>
      <c r="J161" s="45">
        <v>708400</v>
      </c>
      <c r="K161" s="45">
        <v>716200</v>
      </c>
      <c r="L161" s="45">
        <v>733400</v>
      </c>
    </row>
    <row r="162" spans="1:12" x14ac:dyDescent="0.25">
      <c r="A162" s="5"/>
      <c r="C162" s="22" t="s">
        <v>101</v>
      </c>
      <c r="D162" s="3"/>
      <c r="E162" s="3"/>
      <c r="F162" s="45">
        <v>127084</v>
      </c>
      <c r="G162" s="45">
        <v>128362</v>
      </c>
      <c r="H162" s="45">
        <v>128000</v>
      </c>
      <c r="I162" s="45">
        <v>128300</v>
      </c>
      <c r="J162" s="45">
        <v>129900</v>
      </c>
      <c r="K162" s="45">
        <v>133000</v>
      </c>
      <c r="L162" s="45">
        <v>137900</v>
      </c>
    </row>
    <row r="163" spans="1:12" ht="9" customHeight="1" x14ac:dyDescent="0.25">
      <c r="A163" s="5"/>
      <c r="B163" s="3"/>
      <c r="C163" s="3"/>
      <c r="D163" s="3"/>
      <c r="E163" s="3"/>
      <c r="F163" s="41"/>
      <c r="G163" s="41"/>
      <c r="H163" s="41"/>
      <c r="I163" s="41"/>
      <c r="J163" s="41"/>
      <c r="K163" s="41"/>
      <c r="L163" s="41"/>
    </row>
    <row r="164" spans="1:12" ht="15.75" customHeight="1" x14ac:dyDescent="0.25">
      <c r="A164" s="5"/>
      <c r="B164" s="3"/>
      <c r="C164" s="22" t="s">
        <v>99</v>
      </c>
      <c r="D164" s="3"/>
      <c r="E164" s="3"/>
      <c r="F164" s="45">
        <v>23800</v>
      </c>
      <c r="G164" s="45">
        <v>22900</v>
      </c>
      <c r="H164" s="45">
        <v>22000</v>
      </c>
      <c r="I164" s="45">
        <v>21700</v>
      </c>
      <c r="J164" s="45">
        <v>21300</v>
      </c>
      <c r="K164" s="45">
        <v>21200</v>
      </c>
      <c r="L164" s="45">
        <v>21200</v>
      </c>
    </row>
    <row r="165" spans="1:12" x14ac:dyDescent="0.25">
      <c r="A165" s="5"/>
      <c r="C165" s="22" t="s">
        <v>97</v>
      </c>
      <c r="D165" s="3"/>
      <c r="E165" s="3"/>
      <c r="F165" s="45">
        <v>8300</v>
      </c>
      <c r="G165" s="45">
        <v>8200</v>
      </c>
      <c r="H165" s="45">
        <v>8100</v>
      </c>
      <c r="I165" s="45">
        <v>8200</v>
      </c>
      <c r="J165" s="45">
        <v>8200</v>
      </c>
      <c r="K165" s="45">
        <v>8300</v>
      </c>
      <c r="L165" s="45">
        <v>8400</v>
      </c>
    </row>
    <row r="166" spans="1:12" ht="9" customHeight="1" x14ac:dyDescent="0.25">
      <c r="A166" s="5"/>
      <c r="B166" s="3"/>
      <c r="C166" s="3"/>
      <c r="D166" s="3"/>
      <c r="E166" s="3"/>
      <c r="F166" s="45"/>
      <c r="G166" s="45"/>
      <c r="H166" s="45"/>
      <c r="I166" s="45"/>
      <c r="J166" s="45"/>
      <c r="K166" s="45"/>
      <c r="L166" s="45"/>
    </row>
    <row r="167" spans="1:12" ht="18" customHeight="1" x14ac:dyDescent="0.25">
      <c r="A167" s="5"/>
      <c r="B167" s="3"/>
      <c r="C167" s="22" t="s">
        <v>100</v>
      </c>
      <c r="D167" s="3"/>
      <c r="E167" s="3"/>
      <c r="F167" s="45">
        <v>32100</v>
      </c>
      <c r="G167" s="45">
        <v>32500</v>
      </c>
      <c r="H167" s="45">
        <v>32500</v>
      </c>
      <c r="I167" s="45">
        <v>31700</v>
      </c>
      <c r="J167" s="45">
        <v>31900</v>
      </c>
      <c r="K167" s="45">
        <v>32400</v>
      </c>
      <c r="L167" s="45">
        <v>33200</v>
      </c>
    </row>
    <row r="168" spans="1:12" x14ac:dyDescent="0.25">
      <c r="A168" s="5"/>
      <c r="C168" s="22" t="s">
        <v>102</v>
      </c>
      <c r="D168" s="3"/>
      <c r="E168" s="3"/>
      <c r="F168" s="45">
        <v>13600</v>
      </c>
      <c r="G168" s="45">
        <v>14000</v>
      </c>
      <c r="H168" s="45">
        <v>14100</v>
      </c>
      <c r="I168" s="45">
        <v>14100</v>
      </c>
      <c r="J168" s="45">
        <v>14200</v>
      </c>
      <c r="K168" s="45">
        <v>14400</v>
      </c>
      <c r="L168" s="45">
        <v>14700</v>
      </c>
    </row>
    <row r="169" spans="1:12" ht="9" customHeight="1" x14ac:dyDescent="0.25">
      <c r="A169" s="5"/>
      <c r="B169" s="3"/>
      <c r="C169" s="3"/>
      <c r="D169" s="3"/>
      <c r="E169" s="3"/>
      <c r="F169" s="41"/>
      <c r="G169" s="41"/>
      <c r="H169" s="41"/>
      <c r="I169" s="41"/>
      <c r="J169" s="41"/>
      <c r="K169" s="41"/>
      <c r="L169" s="41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1">
        <v>1.0495643803199999</v>
      </c>
      <c r="G170" s="51">
        <v>1.04715</v>
      </c>
      <c r="H170" s="51">
        <v>1.052</v>
      </c>
      <c r="I170" s="51">
        <v>1.0509999999999999</v>
      </c>
      <c r="J170" s="51">
        <v>1.0514999999999999</v>
      </c>
      <c r="K170" s="51">
        <v>1.0519999999999998</v>
      </c>
      <c r="L170" s="51">
        <v>1.0524999999999998</v>
      </c>
    </row>
    <row r="171" spans="1:12" s="6" customFormat="1" x14ac:dyDescent="0.25">
      <c r="A171" s="4"/>
      <c r="B171" s="21"/>
      <c r="C171" s="3"/>
      <c r="D171" s="3"/>
      <c r="E171" s="3"/>
      <c r="F171" s="28"/>
      <c r="G171" s="63"/>
      <c r="H171" s="87"/>
      <c r="I171" s="85"/>
      <c r="J171" s="85"/>
      <c r="K171" s="85"/>
      <c r="L171" s="85"/>
    </row>
    <row r="172" spans="1:12" ht="15" customHeight="1" thickBot="1" x14ac:dyDescent="0.3">
      <c r="A172" s="5"/>
      <c r="B172" s="17" t="s">
        <v>143</v>
      </c>
      <c r="C172" s="18"/>
      <c r="D172" s="18"/>
      <c r="E172" s="18"/>
      <c r="F172" s="74"/>
      <c r="G172" s="74"/>
      <c r="H172" s="86"/>
      <c r="I172" s="86"/>
      <c r="J172" s="86"/>
      <c r="K172" s="86"/>
      <c r="L172" s="86"/>
    </row>
    <row r="173" spans="1:12" ht="16.5" thickTop="1" x14ac:dyDescent="0.25">
      <c r="A173" s="5"/>
      <c r="B173" s="3"/>
      <c r="C173" s="5" t="s">
        <v>108</v>
      </c>
      <c r="D173" s="5"/>
      <c r="E173" s="5"/>
      <c r="F173" s="35">
        <v>5345000</v>
      </c>
      <c r="G173" s="50">
        <v>6327000</v>
      </c>
      <c r="H173" s="79">
        <v>6467652</v>
      </c>
      <c r="I173" s="79">
        <v>6769405</v>
      </c>
      <c r="J173" s="79">
        <v>6461100</v>
      </c>
      <c r="K173" s="79">
        <v>6775400</v>
      </c>
      <c r="L173" s="79">
        <v>7001900</v>
      </c>
    </row>
    <row r="174" spans="1:12" x14ac:dyDescent="0.25">
      <c r="A174" s="5"/>
      <c r="B174" s="3"/>
      <c r="C174" s="3" t="s">
        <v>121</v>
      </c>
      <c r="D174" s="3"/>
      <c r="E174" s="3"/>
      <c r="F174" s="67">
        <v>5783097.7152499994</v>
      </c>
      <c r="G174" s="75">
        <v>5938352</v>
      </c>
      <c r="H174" s="79">
        <v>6101626</v>
      </c>
      <c r="I174" s="79">
        <v>6214700</v>
      </c>
      <c r="J174" s="79">
        <v>6430700</v>
      </c>
      <c r="K174" s="79">
        <v>6705000</v>
      </c>
      <c r="L174" s="79">
        <v>7001900</v>
      </c>
    </row>
    <row r="175" spans="1:12" x14ac:dyDescent="0.25">
      <c r="A175" s="5"/>
      <c r="B175" s="3"/>
      <c r="C175" s="3"/>
      <c r="D175" s="3"/>
      <c r="E175" s="3"/>
      <c r="F175" s="38"/>
      <c r="G175" s="66"/>
      <c r="H175" s="88"/>
      <c r="I175" s="88"/>
      <c r="J175" s="88"/>
      <c r="K175" s="88"/>
      <c r="L175" s="88"/>
    </row>
    <row r="176" spans="1:12" x14ac:dyDescent="0.25">
      <c r="A176" s="5"/>
      <c r="B176" s="3"/>
      <c r="C176" s="3" t="s">
        <v>17</v>
      </c>
      <c r="D176" s="3"/>
      <c r="E176" s="3"/>
      <c r="F176" s="42"/>
      <c r="G176" s="42"/>
      <c r="H176" s="89"/>
      <c r="I176" s="89"/>
      <c r="J176" s="89"/>
      <c r="K176" s="89"/>
      <c r="L176" s="89"/>
    </row>
    <row r="177" spans="1:15" x14ac:dyDescent="0.25">
      <c r="A177" s="5"/>
      <c r="B177" s="3"/>
      <c r="C177" s="3"/>
      <c r="D177" s="3" t="s">
        <v>18</v>
      </c>
      <c r="E177" s="3"/>
      <c r="F177" s="68">
        <v>1708493.9255000001</v>
      </c>
      <c r="G177" s="77">
        <v>1722750.2737130064</v>
      </c>
      <c r="H177" s="77">
        <v>1690033</v>
      </c>
      <c r="I177" s="77">
        <v>1688575</v>
      </c>
      <c r="J177" s="77">
        <v>1716155</v>
      </c>
      <c r="K177" s="77">
        <v>1766015</v>
      </c>
      <c r="L177" s="77">
        <v>1814525</v>
      </c>
    </row>
    <row r="178" spans="1:15" x14ac:dyDescent="0.25">
      <c r="A178" s="5"/>
      <c r="B178" s="3"/>
      <c r="C178" s="3"/>
      <c r="D178" s="3" t="s">
        <v>19</v>
      </c>
      <c r="E178" s="3"/>
      <c r="F178" s="68"/>
      <c r="G178" s="76"/>
      <c r="H178" s="77"/>
      <c r="I178" s="77"/>
      <c r="J178" s="77"/>
      <c r="K178" s="77"/>
      <c r="L178" s="77"/>
    </row>
    <row r="179" spans="1:15" ht="14.25" customHeight="1" x14ac:dyDescent="0.25">
      <c r="A179" s="5"/>
      <c r="B179" s="3"/>
      <c r="C179" s="3"/>
      <c r="D179" s="3"/>
      <c r="E179" s="3" t="s">
        <v>20</v>
      </c>
      <c r="F179" s="68">
        <v>2478522.9219999998</v>
      </c>
      <c r="G179" s="77">
        <v>2427656.9013145845</v>
      </c>
      <c r="H179" s="77">
        <v>2487781</v>
      </c>
      <c r="I179" s="77">
        <v>2543504</v>
      </c>
      <c r="J179" s="77">
        <v>2623288</v>
      </c>
      <c r="K179" s="77">
        <v>2711145</v>
      </c>
      <c r="L179" s="77">
        <v>2814117</v>
      </c>
    </row>
    <row r="180" spans="1:15" x14ac:dyDescent="0.25">
      <c r="A180" s="5"/>
      <c r="B180" s="3"/>
      <c r="C180" s="3"/>
      <c r="D180" s="3" t="s">
        <v>94</v>
      </c>
      <c r="E180" s="3"/>
      <c r="F180" s="68">
        <v>1596080.86775</v>
      </c>
      <c r="G180" s="77">
        <v>1787945.0573839319</v>
      </c>
      <c r="H180" s="77">
        <v>1923812</v>
      </c>
      <c r="I180" s="77">
        <v>1982621</v>
      </c>
      <c r="J180" s="77">
        <v>2091257</v>
      </c>
      <c r="K180" s="77">
        <v>2227840</v>
      </c>
      <c r="L180" s="77">
        <v>2373258</v>
      </c>
    </row>
    <row r="181" spans="1:15" x14ac:dyDescent="0.25">
      <c r="A181" s="5"/>
      <c r="B181" s="3"/>
      <c r="C181" s="3"/>
      <c r="D181" s="3"/>
      <c r="E181" s="3"/>
      <c r="F181" s="37"/>
      <c r="G181" s="42"/>
      <c r="H181" s="89"/>
      <c r="I181" s="89"/>
      <c r="J181" s="89"/>
      <c r="K181" s="89"/>
      <c r="L181" s="89"/>
    </row>
    <row r="182" spans="1:15" s="25" customFormat="1" ht="18.75" x14ac:dyDescent="0.25">
      <c r="A182" s="19"/>
      <c r="C182" s="3" t="s">
        <v>21</v>
      </c>
      <c r="D182" s="3"/>
      <c r="E182" s="3"/>
      <c r="F182" s="42">
        <v>31259987.649999999</v>
      </c>
      <c r="G182" s="79">
        <v>32099201.256278507</v>
      </c>
      <c r="H182" s="79">
        <v>32981760.103961974</v>
      </c>
      <c r="I182" s="79">
        <v>33592910.496483736</v>
      </c>
      <c r="J182" s="79">
        <v>34760736.188526876</v>
      </c>
      <c r="K182" s="79">
        <v>36243229.708449997</v>
      </c>
      <c r="L182" s="79">
        <v>37847899.203361265</v>
      </c>
      <c r="M182" s="25" t="s">
        <v>158</v>
      </c>
    </row>
    <row r="183" spans="1:15" ht="18.75" x14ac:dyDescent="0.25">
      <c r="A183" s="19"/>
      <c r="B183" s="21"/>
      <c r="C183" s="3" t="s">
        <v>93</v>
      </c>
      <c r="D183" s="3"/>
      <c r="E183" s="3"/>
      <c r="F183" s="73">
        <v>357945</v>
      </c>
      <c r="G183" s="78">
        <v>363132</v>
      </c>
      <c r="H183" s="79">
        <v>365795</v>
      </c>
      <c r="I183" s="79">
        <v>368098</v>
      </c>
      <c r="J183" s="79">
        <v>371728</v>
      </c>
      <c r="K183" s="79">
        <v>377637</v>
      </c>
      <c r="L183" s="79">
        <v>383707</v>
      </c>
    </row>
    <row r="184" spans="1:15" ht="18.75" x14ac:dyDescent="0.25">
      <c r="A184" s="19"/>
      <c r="B184" s="21"/>
      <c r="C184" s="3"/>
      <c r="D184" s="3"/>
      <c r="E184" s="3"/>
      <c r="F184" s="44"/>
      <c r="G184" s="24"/>
      <c r="H184" s="81"/>
      <c r="I184" s="91"/>
      <c r="J184" s="90"/>
      <c r="K184" s="87"/>
      <c r="L184" s="90"/>
      <c r="O184" s="44" t="s">
        <v>158</v>
      </c>
    </row>
    <row r="185" spans="1:15" s="6" customFormat="1" ht="49.5" customHeight="1" x14ac:dyDescent="0.25">
      <c r="A185" s="19" t="s">
        <v>159</v>
      </c>
      <c r="B185" s="21"/>
      <c r="C185" s="25"/>
      <c r="D185" s="25"/>
      <c r="E185" s="25"/>
      <c r="F185" s="30"/>
      <c r="G185" s="63"/>
      <c r="H185" s="87"/>
      <c r="I185" s="85" t="s">
        <v>158</v>
      </c>
      <c r="J185" s="85"/>
      <c r="K185" s="85"/>
      <c r="L185" s="85"/>
    </row>
    <row r="186" spans="1:15" ht="16.5" thickBot="1" x14ac:dyDescent="0.3">
      <c r="A186" s="5"/>
      <c r="B186" s="17" t="s">
        <v>159</v>
      </c>
      <c r="C186" s="18"/>
      <c r="D186" s="18"/>
      <c r="E186" s="18"/>
      <c r="F186" s="31"/>
      <c r="G186" s="64"/>
      <c r="H186" s="86"/>
      <c r="I186" s="86"/>
      <c r="J186" s="86"/>
      <c r="K186" s="86"/>
      <c r="L186" s="86"/>
    </row>
    <row r="187" spans="1:15" ht="16.5" thickTop="1" x14ac:dyDescent="0.25">
      <c r="A187" s="5"/>
      <c r="B187" s="24"/>
      <c r="C187" s="23" t="s">
        <v>138</v>
      </c>
      <c r="D187" s="24"/>
      <c r="E187" s="24"/>
      <c r="F187" s="50">
        <v>224025500</v>
      </c>
      <c r="G187" s="50">
        <v>240943400</v>
      </c>
      <c r="H187" s="50">
        <v>260179000</v>
      </c>
      <c r="I187" s="50">
        <v>262210000</v>
      </c>
      <c r="J187" s="50">
        <v>274464000</v>
      </c>
      <c r="K187" s="50">
        <v>294991000</v>
      </c>
      <c r="L187" s="50">
        <v>313950000</v>
      </c>
    </row>
    <row r="188" spans="1:15" x14ac:dyDescent="0.25">
      <c r="A188" s="5"/>
      <c r="B188" s="24"/>
      <c r="C188" s="24" t="s">
        <v>135</v>
      </c>
      <c r="D188" s="24"/>
      <c r="E188" s="24"/>
      <c r="F188" s="45">
        <v>222003500</v>
      </c>
      <c r="G188" s="45">
        <v>238478200</v>
      </c>
      <c r="H188" s="45">
        <v>256777000</v>
      </c>
      <c r="I188" s="45">
        <v>257730000</v>
      </c>
      <c r="J188" s="45">
        <v>268860000</v>
      </c>
      <c r="K188" s="45">
        <v>288074000</v>
      </c>
      <c r="L188" s="45">
        <v>305480000</v>
      </c>
    </row>
    <row r="189" spans="1:15" x14ac:dyDescent="0.25">
      <c r="A189" s="5"/>
      <c r="B189" s="24"/>
      <c r="C189" s="23"/>
      <c r="D189" s="24"/>
      <c r="E189" s="24"/>
      <c r="F189" s="45"/>
      <c r="G189" s="45"/>
      <c r="H189" s="45"/>
      <c r="I189" s="45"/>
      <c r="J189" s="45"/>
      <c r="K189" s="45"/>
      <c r="L189" s="45"/>
      <c r="M189" s="44"/>
    </row>
    <row r="190" spans="1:15" x14ac:dyDescent="0.25">
      <c r="A190" s="5"/>
      <c r="B190" s="24"/>
      <c r="C190" s="24" t="s">
        <v>71</v>
      </c>
      <c r="D190" s="24"/>
      <c r="E190" s="24"/>
      <c r="F190" s="52">
        <v>219675100</v>
      </c>
      <c r="G190" s="52">
        <v>236020200</v>
      </c>
      <c r="H190" s="52">
        <v>253980000</v>
      </c>
      <c r="I190" s="52">
        <v>254822000</v>
      </c>
      <c r="J190" s="52">
        <v>265890000</v>
      </c>
      <c r="K190" s="52">
        <v>285028000</v>
      </c>
      <c r="L190" s="52">
        <v>302354000</v>
      </c>
    </row>
    <row r="191" spans="1:15" x14ac:dyDescent="0.25">
      <c r="A191" s="5"/>
      <c r="B191" s="24"/>
      <c r="C191" s="24" t="s">
        <v>125</v>
      </c>
      <c r="D191" s="24"/>
      <c r="E191" s="24"/>
      <c r="F191" s="45">
        <v>2321900</v>
      </c>
      <c r="G191" s="45">
        <v>2439500</v>
      </c>
      <c r="H191" s="45">
        <v>2785000</v>
      </c>
      <c r="I191" s="45">
        <v>2896000</v>
      </c>
      <c r="J191" s="45">
        <v>2957000</v>
      </c>
      <c r="K191" s="45">
        <v>3033000</v>
      </c>
      <c r="L191" s="45">
        <v>3112000</v>
      </c>
    </row>
    <row r="192" spans="1:15" x14ac:dyDescent="0.25">
      <c r="A192" s="5"/>
      <c r="B192" s="24"/>
      <c r="C192" s="24" t="s">
        <v>136</v>
      </c>
      <c r="D192" s="24"/>
      <c r="E192" s="24"/>
      <c r="F192" s="45">
        <v>6500</v>
      </c>
      <c r="G192" s="45">
        <v>18500</v>
      </c>
      <c r="H192" s="45">
        <v>12000</v>
      </c>
      <c r="I192" s="45">
        <v>12000</v>
      </c>
      <c r="J192" s="45">
        <v>13000</v>
      </c>
      <c r="K192" s="45">
        <v>13000</v>
      </c>
      <c r="L192" s="45">
        <v>14000</v>
      </c>
    </row>
    <row r="193" spans="1:12" x14ac:dyDescent="0.25">
      <c r="A193" s="5"/>
      <c r="B193" s="24"/>
      <c r="C193" s="24"/>
      <c r="D193" s="24"/>
      <c r="E193" s="24"/>
      <c r="F193" s="45"/>
      <c r="G193" s="45"/>
      <c r="H193" s="45"/>
      <c r="I193" s="45"/>
      <c r="J193" s="45"/>
      <c r="K193" s="45"/>
      <c r="L193" s="45"/>
    </row>
    <row r="194" spans="1:12" x14ac:dyDescent="0.25">
      <c r="A194" s="5"/>
      <c r="B194" s="24"/>
      <c r="C194" s="24" t="s">
        <v>64</v>
      </c>
      <c r="D194" s="24"/>
      <c r="E194" s="24"/>
      <c r="F194" s="45">
        <v>2021400</v>
      </c>
      <c r="G194" s="45">
        <v>2463800</v>
      </c>
      <c r="H194" s="45">
        <v>3401000</v>
      </c>
      <c r="I194" s="45">
        <v>4479000</v>
      </c>
      <c r="J194" s="45">
        <v>5603000</v>
      </c>
      <c r="K194" s="45">
        <v>6916000</v>
      </c>
      <c r="L194" s="45">
        <v>8469000</v>
      </c>
    </row>
    <row r="195" spans="1:12" x14ac:dyDescent="0.25">
      <c r="A195" s="5"/>
      <c r="B195" s="24"/>
      <c r="C195" s="24" t="s">
        <v>137</v>
      </c>
      <c r="D195" s="24"/>
      <c r="E195" s="24"/>
      <c r="F195" s="45">
        <v>600</v>
      </c>
      <c r="G195" s="45">
        <v>1400</v>
      </c>
      <c r="H195" s="45">
        <v>1000</v>
      </c>
      <c r="I195" s="45">
        <v>1000</v>
      </c>
      <c r="J195" s="45">
        <v>1000</v>
      </c>
      <c r="K195" s="45">
        <v>1000</v>
      </c>
      <c r="L195" s="45">
        <v>1000</v>
      </c>
    </row>
    <row r="196" spans="1:12" x14ac:dyDescent="0.25">
      <c r="A196" s="5"/>
      <c r="B196" s="24"/>
      <c r="C196" s="24"/>
      <c r="D196" s="24"/>
      <c r="E196" s="24"/>
      <c r="F196" s="45"/>
      <c r="G196" s="45"/>
      <c r="H196" s="45"/>
      <c r="I196" s="45"/>
      <c r="J196" s="45"/>
      <c r="K196" s="45"/>
      <c r="L196" s="45"/>
    </row>
    <row r="197" spans="1:12" ht="15.75" customHeight="1" x14ac:dyDescent="0.25">
      <c r="A197" s="5"/>
      <c r="B197" s="24"/>
      <c r="C197" s="24" t="s">
        <v>96</v>
      </c>
      <c r="D197" s="24"/>
      <c r="E197" s="24"/>
      <c r="F197" s="45">
        <v>174879200</v>
      </c>
      <c r="G197" s="45">
        <v>179953400</v>
      </c>
      <c r="H197" s="45">
        <v>184934000</v>
      </c>
      <c r="I197" s="45">
        <v>176710000</v>
      </c>
      <c r="J197" s="45">
        <v>175084000</v>
      </c>
      <c r="K197" s="45">
        <v>177706000</v>
      </c>
      <c r="L197" s="45">
        <v>177778000</v>
      </c>
    </row>
    <row r="198" spans="1:12" x14ac:dyDescent="0.25">
      <c r="A198" s="5"/>
      <c r="B198" s="24"/>
      <c r="C198" s="24" t="s">
        <v>73</v>
      </c>
      <c r="D198" s="24"/>
      <c r="E198" s="24"/>
      <c r="F198" s="45">
        <v>44795900</v>
      </c>
      <c r="G198" s="45">
        <v>56066800</v>
      </c>
      <c r="H198" s="45">
        <v>69046000</v>
      </c>
      <c r="I198" s="45">
        <v>78112000</v>
      </c>
      <c r="J198" s="45">
        <v>90806000</v>
      </c>
      <c r="K198" s="45">
        <v>107322000</v>
      </c>
      <c r="L198" s="45">
        <v>124576000</v>
      </c>
    </row>
    <row r="199" spans="1:12" x14ac:dyDescent="0.25">
      <c r="A199" s="5"/>
      <c r="B199" s="24"/>
      <c r="C199" s="24"/>
      <c r="D199" s="24"/>
      <c r="E199" s="24"/>
      <c r="F199" s="45"/>
      <c r="G199" s="45"/>
      <c r="H199" s="45"/>
      <c r="I199" s="45"/>
      <c r="J199" s="45"/>
      <c r="K199" s="45"/>
      <c r="L199" s="45"/>
    </row>
    <row r="200" spans="1:12" x14ac:dyDescent="0.25">
      <c r="A200" s="5"/>
      <c r="B200" s="24"/>
      <c r="C200" s="24" t="s">
        <v>152</v>
      </c>
      <c r="D200" s="24"/>
      <c r="E200" s="24"/>
      <c r="F200" s="45">
        <v>1916700</v>
      </c>
      <c r="G200" s="45">
        <v>1967800</v>
      </c>
      <c r="H200" s="45">
        <v>2016000</v>
      </c>
      <c r="I200" s="45">
        <v>2061300</v>
      </c>
      <c r="J200" s="45">
        <v>2102800</v>
      </c>
      <c r="K200" s="45">
        <v>2139200</v>
      </c>
      <c r="L200" s="45">
        <v>2172200</v>
      </c>
    </row>
    <row r="201" spans="1:12" x14ac:dyDescent="0.25">
      <c r="A201" s="5"/>
      <c r="B201" s="24"/>
      <c r="C201" s="24"/>
      <c r="D201" s="24"/>
      <c r="E201" s="24"/>
      <c r="F201" s="45"/>
      <c r="G201" s="45"/>
      <c r="H201" s="45"/>
      <c r="I201" s="45"/>
      <c r="J201" s="45"/>
      <c r="K201" s="45"/>
      <c r="L201" s="45"/>
    </row>
    <row r="202" spans="1:12" x14ac:dyDescent="0.25">
      <c r="A202" s="5"/>
      <c r="B202" s="24"/>
      <c r="C202" s="24" t="s">
        <v>117</v>
      </c>
      <c r="D202" s="24"/>
      <c r="E202" s="24"/>
      <c r="F202" s="45">
        <v>1807600</v>
      </c>
      <c r="G202" s="45">
        <v>1865500</v>
      </c>
      <c r="H202" s="45">
        <v>1919900</v>
      </c>
      <c r="I202" s="45">
        <v>1970100</v>
      </c>
      <c r="J202" s="45">
        <v>2012000</v>
      </c>
      <c r="K202" s="45">
        <v>2040600</v>
      </c>
      <c r="L202" s="45">
        <v>2057700</v>
      </c>
    </row>
    <row r="203" spans="1:12" x14ac:dyDescent="0.25">
      <c r="A203" s="5"/>
      <c r="B203" s="24"/>
      <c r="C203" s="24"/>
      <c r="D203" s="24"/>
      <c r="E203" s="24" t="s">
        <v>118</v>
      </c>
      <c r="F203" s="45">
        <v>944300</v>
      </c>
      <c r="G203" s="45">
        <v>974000</v>
      </c>
      <c r="H203" s="45">
        <v>1002000</v>
      </c>
      <c r="I203" s="45">
        <v>1027400</v>
      </c>
      <c r="J203" s="45">
        <v>1048600</v>
      </c>
      <c r="K203" s="45">
        <v>1063600</v>
      </c>
      <c r="L203" s="45">
        <v>1073300</v>
      </c>
    </row>
    <row r="204" spans="1:12" x14ac:dyDescent="0.25">
      <c r="A204" s="5"/>
      <c r="B204" s="24"/>
      <c r="C204" s="24"/>
      <c r="D204" s="24"/>
      <c r="E204" s="24" t="s">
        <v>119</v>
      </c>
      <c r="F204" s="45">
        <v>863300</v>
      </c>
      <c r="G204" s="45">
        <v>891500</v>
      </c>
      <c r="H204" s="45">
        <v>917900</v>
      </c>
      <c r="I204" s="45">
        <v>942700</v>
      </c>
      <c r="J204" s="45">
        <v>963400</v>
      </c>
      <c r="K204" s="45">
        <v>977000</v>
      </c>
      <c r="L204" s="45">
        <v>984400</v>
      </c>
    </row>
    <row r="205" spans="1:12" ht="9.9499999999999993" customHeight="1" x14ac:dyDescent="0.25">
      <c r="A205" s="5"/>
      <c r="B205" s="3"/>
      <c r="C205" s="3"/>
      <c r="D205" s="3"/>
      <c r="E205" s="3"/>
      <c r="F205" s="41"/>
      <c r="G205" s="41"/>
      <c r="H205" s="41"/>
      <c r="I205" s="41"/>
      <c r="J205" s="41"/>
      <c r="K205" s="41"/>
      <c r="L205" s="41"/>
    </row>
    <row r="206" spans="1:12" x14ac:dyDescent="0.25">
      <c r="A206" s="5"/>
      <c r="B206" s="24"/>
      <c r="C206" s="24" t="s">
        <v>80</v>
      </c>
      <c r="D206" s="24"/>
      <c r="E206" s="24"/>
      <c r="F206" s="45">
        <v>942100</v>
      </c>
      <c r="G206" s="45">
        <v>1061500</v>
      </c>
      <c r="H206" s="45">
        <v>1176700</v>
      </c>
      <c r="I206" s="45">
        <v>1285700</v>
      </c>
      <c r="J206" s="45">
        <v>1389200</v>
      </c>
      <c r="K206" s="45">
        <v>1485500</v>
      </c>
      <c r="L206" s="45">
        <v>1576500</v>
      </c>
    </row>
    <row r="207" spans="1:12" x14ac:dyDescent="0.25">
      <c r="A207" s="5"/>
      <c r="B207" s="24"/>
      <c r="C207" s="24"/>
      <c r="D207" s="24"/>
      <c r="E207" s="24" t="s">
        <v>81</v>
      </c>
      <c r="F207" s="45">
        <v>466200</v>
      </c>
      <c r="G207" s="45">
        <v>526800</v>
      </c>
      <c r="H207" s="45">
        <v>585800</v>
      </c>
      <c r="I207" s="45">
        <v>641700</v>
      </c>
      <c r="J207" s="45">
        <v>694900</v>
      </c>
      <c r="K207" s="45">
        <v>744700</v>
      </c>
      <c r="L207" s="45">
        <v>792100</v>
      </c>
    </row>
    <row r="208" spans="1:12" x14ac:dyDescent="0.25">
      <c r="A208" s="5"/>
      <c r="B208" s="24"/>
      <c r="C208" s="24"/>
      <c r="D208" s="24"/>
      <c r="E208" s="24" t="s">
        <v>82</v>
      </c>
      <c r="F208" s="45">
        <v>475900</v>
      </c>
      <c r="G208" s="45">
        <v>534700</v>
      </c>
      <c r="H208" s="45">
        <v>590900</v>
      </c>
      <c r="I208" s="45">
        <v>644000</v>
      </c>
      <c r="J208" s="45">
        <v>694300</v>
      </c>
      <c r="K208" s="45">
        <v>740800</v>
      </c>
      <c r="L208" s="45">
        <v>784400</v>
      </c>
    </row>
    <row r="209" spans="1:12" ht="9.9499999999999993" customHeight="1" x14ac:dyDescent="0.25">
      <c r="A209" s="5"/>
      <c r="B209" s="3"/>
      <c r="C209" s="3"/>
      <c r="D209" s="3"/>
      <c r="E209" s="3"/>
      <c r="F209" s="41"/>
      <c r="G209" s="41"/>
      <c r="H209" s="41"/>
      <c r="I209" s="41"/>
      <c r="J209" s="41"/>
      <c r="K209" s="41"/>
      <c r="L209" s="41"/>
    </row>
    <row r="210" spans="1:12" x14ac:dyDescent="0.25">
      <c r="A210" s="5"/>
      <c r="B210" s="24"/>
      <c r="C210" s="24" t="s">
        <v>49</v>
      </c>
      <c r="D210" s="24"/>
      <c r="E210" s="24"/>
      <c r="F210" s="45">
        <v>817200</v>
      </c>
      <c r="G210" s="45">
        <v>932300</v>
      </c>
      <c r="H210" s="45">
        <v>1064300</v>
      </c>
      <c r="I210" s="45">
        <v>1179000</v>
      </c>
      <c r="J210" s="45">
        <v>1293100</v>
      </c>
      <c r="K210" s="45">
        <v>1402000</v>
      </c>
      <c r="L210" s="45">
        <v>1507700</v>
      </c>
    </row>
    <row r="211" spans="1:12" x14ac:dyDescent="0.25">
      <c r="A211" s="5"/>
      <c r="B211" s="24"/>
      <c r="C211" s="24"/>
      <c r="D211" s="24"/>
      <c r="E211" s="24" t="s">
        <v>51</v>
      </c>
      <c r="F211" s="45">
        <v>411800</v>
      </c>
      <c r="G211" s="45">
        <v>470300</v>
      </c>
      <c r="H211" s="45">
        <v>537400</v>
      </c>
      <c r="I211" s="45">
        <v>595600</v>
      </c>
      <c r="J211" s="45">
        <v>654200</v>
      </c>
      <c r="K211" s="45">
        <v>711100</v>
      </c>
      <c r="L211" s="45">
        <v>767000</v>
      </c>
    </row>
    <row r="212" spans="1:12" x14ac:dyDescent="0.25">
      <c r="A212" s="5"/>
      <c r="B212" s="24"/>
      <c r="C212" s="24"/>
      <c r="D212" s="24"/>
      <c r="E212" s="24" t="s">
        <v>50</v>
      </c>
      <c r="F212" s="45">
        <v>405400</v>
      </c>
      <c r="G212" s="45">
        <v>462000</v>
      </c>
      <c r="H212" s="45">
        <v>526900</v>
      </c>
      <c r="I212" s="45">
        <v>583400</v>
      </c>
      <c r="J212" s="45">
        <v>638900</v>
      </c>
      <c r="K212" s="45">
        <v>690900</v>
      </c>
      <c r="L212" s="45">
        <v>740700</v>
      </c>
    </row>
    <row r="213" spans="1:12" x14ac:dyDescent="0.25">
      <c r="A213" s="5"/>
      <c r="B213" s="24"/>
      <c r="C213" s="24"/>
      <c r="D213" s="24"/>
      <c r="E213" s="24"/>
      <c r="F213" s="41"/>
      <c r="G213" s="41"/>
      <c r="H213" s="41"/>
      <c r="I213" s="41"/>
      <c r="J213" s="41"/>
      <c r="K213" s="41"/>
      <c r="L213" s="41"/>
    </row>
    <row r="214" spans="1:12" x14ac:dyDescent="0.25">
      <c r="A214" s="5"/>
      <c r="B214" s="24"/>
      <c r="C214" s="24" t="s">
        <v>111</v>
      </c>
      <c r="D214" s="24"/>
      <c r="E214" s="24"/>
      <c r="F214" s="45">
        <v>5660</v>
      </c>
      <c r="G214" s="45">
        <v>7330</v>
      </c>
      <c r="H214" s="45">
        <v>9190</v>
      </c>
      <c r="I214" s="45">
        <v>11440</v>
      </c>
      <c r="J214" s="45">
        <v>14160</v>
      </c>
      <c r="K214" s="45">
        <v>17240</v>
      </c>
      <c r="L214" s="45">
        <v>20670</v>
      </c>
    </row>
    <row r="215" spans="1:12" x14ac:dyDescent="0.25">
      <c r="A215" s="5"/>
      <c r="B215" s="24"/>
      <c r="C215" s="24"/>
      <c r="D215" s="24"/>
      <c r="E215" s="24"/>
      <c r="F215" s="41"/>
      <c r="G215" s="41"/>
      <c r="H215" s="41"/>
      <c r="I215" s="41"/>
      <c r="J215" s="41"/>
      <c r="K215" s="41"/>
      <c r="L215" s="41"/>
    </row>
    <row r="216" spans="1:12" x14ac:dyDescent="0.25">
      <c r="A216" s="5"/>
      <c r="B216" s="24"/>
      <c r="C216" s="24" t="s">
        <v>52</v>
      </c>
      <c r="D216" s="24"/>
      <c r="E216" s="24"/>
      <c r="F216" s="45">
        <v>96700</v>
      </c>
      <c r="G216" s="45">
        <v>96400</v>
      </c>
      <c r="H216" s="45">
        <v>96300</v>
      </c>
      <c r="I216" s="45">
        <v>89700</v>
      </c>
      <c r="J216" s="45">
        <v>87000</v>
      </c>
      <c r="K216" s="45">
        <v>87100</v>
      </c>
      <c r="L216" s="45">
        <v>86400</v>
      </c>
    </row>
    <row r="217" spans="1:12" x14ac:dyDescent="0.25">
      <c r="A217" s="5"/>
      <c r="B217" s="24"/>
      <c r="C217" s="24"/>
      <c r="D217" s="24"/>
      <c r="E217" s="24" t="s">
        <v>53</v>
      </c>
      <c r="F217" s="45">
        <v>80600</v>
      </c>
      <c r="G217" s="45">
        <v>81100</v>
      </c>
      <c r="H217" s="45">
        <v>81800</v>
      </c>
      <c r="I217" s="45">
        <v>76900</v>
      </c>
      <c r="J217" s="45">
        <v>75300</v>
      </c>
      <c r="K217" s="45">
        <v>75900</v>
      </c>
      <c r="L217" s="45">
        <v>75800</v>
      </c>
    </row>
    <row r="218" spans="1:12" x14ac:dyDescent="0.25">
      <c r="A218" s="5"/>
      <c r="B218" s="24"/>
      <c r="C218" s="24"/>
      <c r="D218" s="24"/>
      <c r="E218" s="24" t="s">
        <v>54</v>
      </c>
      <c r="F218" s="45">
        <v>114300</v>
      </c>
      <c r="G218" s="45">
        <v>113100</v>
      </c>
      <c r="H218" s="45">
        <v>112100</v>
      </c>
      <c r="I218" s="45">
        <v>103600</v>
      </c>
      <c r="J218" s="45">
        <v>99800</v>
      </c>
      <c r="K218" s="45">
        <v>99200</v>
      </c>
      <c r="L218" s="45">
        <v>97900</v>
      </c>
    </row>
    <row r="219" spans="1:12" x14ac:dyDescent="0.25">
      <c r="A219" s="5"/>
      <c r="B219" s="24"/>
      <c r="C219" s="24"/>
      <c r="D219" s="24"/>
      <c r="E219" s="24"/>
      <c r="F219" s="41"/>
      <c r="G219" s="41"/>
      <c r="H219" s="41"/>
      <c r="I219" s="41"/>
      <c r="J219" s="41"/>
      <c r="K219" s="41"/>
      <c r="L219" s="41"/>
    </row>
    <row r="220" spans="1:12" x14ac:dyDescent="0.25">
      <c r="A220" s="5"/>
      <c r="B220" s="24"/>
      <c r="C220" s="24" t="s">
        <v>55</v>
      </c>
      <c r="D220" s="24"/>
      <c r="E220" s="24"/>
      <c r="F220" s="45">
        <v>47400</v>
      </c>
      <c r="G220" s="45">
        <v>52800</v>
      </c>
      <c r="H220" s="45">
        <v>58600</v>
      </c>
      <c r="I220" s="45">
        <v>60700</v>
      </c>
      <c r="J220" s="45">
        <v>65300</v>
      </c>
      <c r="K220" s="45">
        <v>72200</v>
      </c>
      <c r="L220" s="45">
        <v>79000</v>
      </c>
    </row>
    <row r="221" spans="1:12" x14ac:dyDescent="0.25">
      <c r="A221" s="5"/>
      <c r="B221" s="24"/>
      <c r="C221" s="24"/>
      <c r="D221" s="24"/>
      <c r="E221" s="24" t="s">
        <v>95</v>
      </c>
      <c r="F221" s="45">
        <v>40000</v>
      </c>
      <c r="G221" s="45">
        <v>44900</v>
      </c>
      <c r="H221" s="45">
        <v>50200</v>
      </c>
      <c r="I221" s="45">
        <v>52300</v>
      </c>
      <c r="J221" s="45">
        <v>56600</v>
      </c>
      <c r="K221" s="45">
        <v>62900</v>
      </c>
      <c r="L221" s="45">
        <v>69200</v>
      </c>
    </row>
    <row r="222" spans="1:12" x14ac:dyDescent="0.25">
      <c r="A222" s="5"/>
      <c r="B222" s="24"/>
      <c r="C222" s="24"/>
      <c r="D222" s="24"/>
      <c r="E222" s="24" t="s">
        <v>56</v>
      </c>
      <c r="F222" s="45">
        <v>54600</v>
      </c>
      <c r="G222" s="45">
        <v>60500</v>
      </c>
      <c r="H222" s="45">
        <v>67000</v>
      </c>
      <c r="I222" s="45">
        <v>69100</v>
      </c>
      <c r="J222" s="45">
        <v>74100</v>
      </c>
      <c r="K222" s="45">
        <v>81600</v>
      </c>
      <c r="L222" s="45">
        <v>88900</v>
      </c>
    </row>
    <row r="223" spans="1:12" x14ac:dyDescent="0.25">
      <c r="A223" s="5"/>
      <c r="B223" s="24"/>
      <c r="C223" s="24"/>
      <c r="D223" s="24"/>
      <c r="E223" s="24"/>
      <c r="F223" s="41"/>
      <c r="G223" s="41"/>
      <c r="H223" s="41"/>
      <c r="I223" s="41"/>
      <c r="J223" s="41"/>
      <c r="K223" s="41"/>
      <c r="L223" s="41"/>
    </row>
    <row r="224" spans="1:12" x14ac:dyDescent="0.25">
      <c r="A224" s="5"/>
      <c r="B224" s="24"/>
      <c r="C224" s="24" t="s">
        <v>57</v>
      </c>
      <c r="D224" s="24"/>
      <c r="E224" s="24"/>
      <c r="F224" s="45">
        <v>2450</v>
      </c>
      <c r="G224" s="45">
        <v>2620</v>
      </c>
      <c r="H224" s="45">
        <v>3190</v>
      </c>
      <c r="I224" s="45">
        <v>3760</v>
      </c>
      <c r="J224" s="45">
        <v>4290</v>
      </c>
      <c r="K224" s="45">
        <v>4890</v>
      </c>
      <c r="L224" s="45">
        <v>5560</v>
      </c>
    </row>
    <row r="225" spans="1:12" x14ac:dyDescent="0.25">
      <c r="A225" s="5"/>
      <c r="B225" s="24"/>
      <c r="C225" s="24"/>
      <c r="D225" s="24"/>
      <c r="E225" s="24" t="s">
        <v>58</v>
      </c>
      <c r="F225" s="45">
        <v>2240</v>
      </c>
      <c r="G225" s="45">
        <v>2410</v>
      </c>
      <c r="H225" s="45">
        <v>2930</v>
      </c>
      <c r="I225" s="45">
        <v>3450</v>
      </c>
      <c r="J225" s="45">
        <v>3920</v>
      </c>
      <c r="K225" s="45">
        <v>4450</v>
      </c>
      <c r="L225" s="45">
        <v>5050</v>
      </c>
    </row>
    <row r="226" spans="1:12" x14ac:dyDescent="0.25">
      <c r="A226" s="5"/>
      <c r="B226" s="24"/>
      <c r="C226" s="24"/>
      <c r="D226" s="24"/>
      <c r="E226" s="24" t="s">
        <v>83</v>
      </c>
      <c r="F226" s="45">
        <v>2660</v>
      </c>
      <c r="G226" s="45">
        <v>2840</v>
      </c>
      <c r="H226" s="45">
        <v>3450</v>
      </c>
      <c r="I226" s="45">
        <v>4090</v>
      </c>
      <c r="J226" s="45">
        <v>4680</v>
      </c>
      <c r="K226" s="45">
        <v>5340</v>
      </c>
      <c r="L226" s="45">
        <v>6090</v>
      </c>
    </row>
    <row r="227" spans="1:12" x14ac:dyDescent="0.25">
      <c r="A227" s="5"/>
      <c r="B227" s="24"/>
      <c r="C227" s="24"/>
      <c r="D227" s="24"/>
      <c r="E227" s="24"/>
      <c r="F227" s="61"/>
      <c r="G227" s="61"/>
      <c r="H227" s="61"/>
      <c r="I227" s="61"/>
      <c r="J227" s="41"/>
      <c r="K227" s="41"/>
      <c r="L227" s="41"/>
    </row>
    <row r="228" spans="1:12" x14ac:dyDescent="0.25">
      <c r="A228" s="5"/>
      <c r="B228" s="24"/>
      <c r="C228" s="24" t="s">
        <v>112</v>
      </c>
      <c r="D228" s="24"/>
      <c r="E228" s="24"/>
      <c r="F228" s="45">
        <v>1890</v>
      </c>
      <c r="G228" s="45">
        <v>1940</v>
      </c>
      <c r="H228" s="45">
        <v>2240</v>
      </c>
      <c r="I228" s="45">
        <v>2540</v>
      </c>
      <c r="J228" s="45">
        <v>2790</v>
      </c>
      <c r="K228" s="45">
        <v>3050</v>
      </c>
      <c r="L228" s="45">
        <v>3340</v>
      </c>
    </row>
    <row r="229" spans="1:12" x14ac:dyDescent="0.25">
      <c r="A229" s="5"/>
      <c r="B229" s="24"/>
      <c r="C229" s="24"/>
      <c r="D229" s="24"/>
      <c r="E229" s="24"/>
      <c r="F229" s="41"/>
      <c r="G229" s="41"/>
      <c r="H229" s="41"/>
      <c r="I229" s="41"/>
      <c r="J229" s="41"/>
      <c r="K229" s="41"/>
      <c r="L229" s="41"/>
    </row>
    <row r="230" spans="1:12" x14ac:dyDescent="0.25">
      <c r="A230" s="5"/>
      <c r="B230" s="24"/>
      <c r="C230" s="24" t="s">
        <v>61</v>
      </c>
      <c r="D230" s="24"/>
      <c r="E230" s="24"/>
      <c r="F230" s="62">
        <v>1.000457826739096</v>
      </c>
      <c r="G230" s="62">
        <v>1.0006348628875672</v>
      </c>
      <c r="H230" s="62">
        <v>1.00027</v>
      </c>
      <c r="I230" s="62">
        <v>1.0002500000000001</v>
      </c>
      <c r="J230" s="62">
        <v>1.0002</v>
      </c>
      <c r="K230" s="62">
        <v>1.0001800000000001</v>
      </c>
      <c r="L230" s="62">
        <v>1.0001600000000002</v>
      </c>
    </row>
    <row r="231" spans="1:12" x14ac:dyDescent="0.25">
      <c r="A231" s="5"/>
      <c r="C231" s="24" t="s">
        <v>62</v>
      </c>
      <c r="D231" s="24"/>
      <c r="E231" s="24"/>
      <c r="F231" s="62">
        <v>1.0032432314099999</v>
      </c>
      <c r="G231" s="62">
        <v>1.0012107966300001</v>
      </c>
      <c r="H231" s="62">
        <v>1.000708009</v>
      </c>
      <c r="I231" s="62">
        <v>1.0006088720000001</v>
      </c>
      <c r="J231" s="62">
        <v>1.0005093340000002</v>
      </c>
      <c r="K231" s="62">
        <v>1.0004095450000001</v>
      </c>
      <c r="L231" s="62">
        <v>1.0004096760000001</v>
      </c>
    </row>
    <row r="232" spans="1:12" s="25" customFormat="1" ht="14.25" customHeight="1" x14ac:dyDescent="0.25">
      <c r="A232" s="19"/>
      <c r="C232" s="24" t="s">
        <v>63</v>
      </c>
      <c r="D232" s="24"/>
      <c r="E232" s="24"/>
      <c r="F232" s="62">
        <v>1.0066978722838236</v>
      </c>
      <c r="G232" s="62">
        <v>1.0016677839999999</v>
      </c>
      <c r="H232" s="62">
        <v>0.99689199999999989</v>
      </c>
      <c r="I232" s="62">
        <v>1.0029600000000001</v>
      </c>
      <c r="J232" s="62">
        <v>1.0026615000000001</v>
      </c>
      <c r="K232" s="62">
        <v>1.0023630000000001</v>
      </c>
      <c r="L232" s="62">
        <v>1.0020645000000001</v>
      </c>
    </row>
    <row r="233" spans="1:12" s="25" customFormat="1" ht="14.25" customHeight="1" x14ac:dyDescent="0.25">
      <c r="A233" s="19"/>
      <c r="C233" s="24"/>
      <c r="D233" s="24"/>
      <c r="E233" s="24"/>
      <c r="F233" s="41"/>
      <c r="G233" s="41"/>
      <c r="H233" s="41"/>
      <c r="I233" s="41"/>
      <c r="J233" s="41"/>
      <c r="K233" s="41"/>
      <c r="L233" s="41"/>
    </row>
    <row r="234" spans="1:12" s="25" customFormat="1" ht="14.25" customHeight="1" x14ac:dyDescent="0.25">
      <c r="A234" s="19"/>
      <c r="C234" s="24" t="s">
        <v>128</v>
      </c>
      <c r="D234" s="24"/>
      <c r="E234" s="24"/>
      <c r="F234" s="41"/>
      <c r="G234" s="41"/>
      <c r="H234" s="41"/>
      <c r="I234" s="41"/>
      <c r="J234" s="41"/>
      <c r="K234" s="41"/>
      <c r="L234" s="41"/>
    </row>
    <row r="235" spans="1:12" s="25" customFormat="1" ht="14.25" customHeight="1" x14ac:dyDescent="0.25">
      <c r="A235" s="19"/>
      <c r="C235" s="27"/>
      <c r="D235" s="24" t="s">
        <v>123</v>
      </c>
      <c r="E235" s="24"/>
      <c r="F235" s="45">
        <v>852900</v>
      </c>
      <c r="G235" s="45">
        <v>879500</v>
      </c>
      <c r="H235" s="45">
        <v>922000</v>
      </c>
      <c r="I235" s="45">
        <v>935000</v>
      </c>
      <c r="J235" s="45">
        <v>937000</v>
      </c>
      <c r="K235" s="45">
        <v>963000</v>
      </c>
      <c r="L235" s="45">
        <v>990000</v>
      </c>
    </row>
    <row r="236" spans="1:12" s="25" customFormat="1" ht="14.25" customHeight="1" x14ac:dyDescent="0.25">
      <c r="A236" s="19"/>
      <c r="C236" s="27"/>
      <c r="D236" s="24" t="s">
        <v>127</v>
      </c>
      <c r="E236" s="24"/>
      <c r="F236" s="45">
        <v>791000</v>
      </c>
      <c r="G236" s="45">
        <v>845000</v>
      </c>
      <c r="H236" s="45">
        <v>873000</v>
      </c>
      <c r="I236" s="45">
        <v>901000</v>
      </c>
      <c r="J236" s="45">
        <v>929000</v>
      </c>
      <c r="K236" s="45">
        <v>954000</v>
      </c>
      <c r="L236" s="45">
        <v>983000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45">
        <v>437000</v>
      </c>
      <c r="G237" s="45">
        <v>506000</v>
      </c>
      <c r="H237" s="45">
        <v>734000</v>
      </c>
      <c r="I237" s="45">
        <v>794000</v>
      </c>
      <c r="J237" s="45">
        <v>822000</v>
      </c>
      <c r="K237" s="45">
        <v>843000</v>
      </c>
      <c r="L237" s="45">
        <v>862000</v>
      </c>
    </row>
    <row r="238" spans="1:12" s="25" customFormat="1" ht="14.25" customHeight="1" x14ac:dyDescent="0.25">
      <c r="A238" s="19"/>
      <c r="C238" s="27"/>
      <c r="D238" s="24" t="s">
        <v>124</v>
      </c>
      <c r="E238" s="24"/>
      <c r="F238" s="45">
        <v>241000</v>
      </c>
      <c r="G238" s="45">
        <v>209000</v>
      </c>
      <c r="H238" s="45">
        <v>256000</v>
      </c>
      <c r="I238" s="45">
        <v>266000</v>
      </c>
      <c r="J238" s="45">
        <v>269000</v>
      </c>
      <c r="K238" s="45">
        <v>273000</v>
      </c>
      <c r="L238" s="45">
        <v>277000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14" orientation="landscape" horizontalDpi="1200" verticalDpi="1200" r:id="rId1"/>
  <headerFooter alignWithMargins="0">
    <oddFooter>&amp;C&amp;8&amp;P (&amp;N)&amp;R&amp;8 Bilaga 2 till Rapport 2013-07-29, dnr VER 2013-5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8"/>
  <sheetViews>
    <sheetView tabSelected="1" topLeftCell="A10" workbookViewId="0">
      <selection activeCell="A34" sqref="A34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</cols>
  <sheetData>
    <row r="3" spans="1:10" x14ac:dyDescent="0.2">
      <c r="B3" s="8"/>
      <c r="C3" s="8"/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</row>
    <row r="4" spans="1:10" x14ac:dyDescent="0.2">
      <c r="A4" s="33" t="str">
        <f>Enkät!B46</f>
        <v>1:1 Garantipension till ålderspension</v>
      </c>
      <c r="B4" s="33"/>
      <c r="C4" s="33"/>
      <c r="D4" s="33">
        <f>Enkät!F47</f>
        <v>18485044</v>
      </c>
      <c r="E4" s="33">
        <f>Enkät!G47</f>
        <v>18034909</v>
      </c>
      <c r="F4" s="33">
        <f>Enkät!H47</f>
        <v>16744000</v>
      </c>
      <c r="G4" s="33">
        <f>Enkät!I47</f>
        <v>16359400</v>
      </c>
      <c r="H4" s="33">
        <f>Enkät!J47</f>
        <v>15791900</v>
      </c>
      <c r="I4" s="33">
        <f>Enkät!K47</f>
        <v>14878500</v>
      </c>
      <c r="J4" s="33">
        <f>Enkät!L47</f>
        <v>14123200</v>
      </c>
    </row>
    <row r="5" spans="1:10" x14ac:dyDescent="0.2">
      <c r="A5" s="33" t="str">
        <f>Enkät!B77</f>
        <v>1:2 Efterlevandepensioner till vuxna</v>
      </c>
      <c r="B5" s="33"/>
      <c r="C5" s="33"/>
      <c r="D5" s="33">
        <f>Enkät!F78</f>
        <v>14438942</v>
      </c>
      <c r="E5" s="33">
        <f>Enkät!G78</f>
        <v>14225707</v>
      </c>
      <c r="F5" s="33">
        <f>Enkät!H78</f>
        <v>13877400</v>
      </c>
      <c r="G5" s="33">
        <f>Enkät!I78</f>
        <v>13059800</v>
      </c>
      <c r="H5" s="33">
        <f>Enkät!J78</f>
        <v>12584700</v>
      </c>
      <c r="I5" s="33">
        <f>Enkät!K78</f>
        <v>12252500</v>
      </c>
      <c r="J5" s="33">
        <f>Enkät!L78</f>
        <v>11936200</v>
      </c>
    </row>
    <row r="6" spans="1:10" x14ac:dyDescent="0.2">
      <c r="A6" s="33" t="str">
        <f>Enkät!B116</f>
        <v>1:3 Bostadstillägg till pensionärer</v>
      </c>
      <c r="B6" s="33"/>
      <c r="C6" s="33"/>
      <c r="D6" s="33">
        <f>Enkät!F117</f>
        <v>7593535.166493414</v>
      </c>
      <c r="E6" s="33">
        <f>Enkät!G117</f>
        <v>7948605.0516074458</v>
      </c>
      <c r="F6" s="33">
        <f>Enkät!H117</f>
        <v>8190500</v>
      </c>
      <c r="G6" s="33">
        <f>Enkät!I117</f>
        <v>8373600</v>
      </c>
      <c r="H6" s="33">
        <f>Enkät!J117</f>
        <v>8193900</v>
      </c>
      <c r="I6" s="33">
        <f>Enkät!K117</f>
        <v>7769800</v>
      </c>
      <c r="J6" s="33">
        <f>Enkät!L117</f>
        <v>7716100</v>
      </c>
    </row>
    <row r="7" spans="1:10" x14ac:dyDescent="0.2">
      <c r="A7" s="33" t="str">
        <f>Enkät!B137</f>
        <v>1:4 Äldreförsörjningsstöd</v>
      </c>
      <c r="B7" s="33"/>
      <c r="C7" s="33"/>
      <c r="D7" s="33">
        <f>Enkät!F138</f>
        <v>534846.29956991621</v>
      </c>
      <c r="E7" s="33">
        <f>Enkät!G138</f>
        <v>587866.34062822477</v>
      </c>
      <c r="F7" s="33">
        <f>Enkät!H138</f>
        <v>648200</v>
      </c>
      <c r="G7" s="33">
        <f>Enkät!I138</f>
        <v>678200</v>
      </c>
      <c r="H7" s="33">
        <f>Enkät!J138</f>
        <v>710600</v>
      </c>
      <c r="I7" s="33">
        <f>Enkät!K138</f>
        <v>740900</v>
      </c>
      <c r="J7" s="33">
        <f>Enkät!L138</f>
        <v>763500</v>
      </c>
    </row>
    <row r="8" spans="1:10" x14ac:dyDescent="0.2">
      <c r="A8" s="33" t="str">
        <f>Enkät!B153</f>
        <v>2:1.1 Pensionsmyndigheten</v>
      </c>
      <c r="B8" s="33"/>
      <c r="C8" s="33"/>
      <c r="D8" s="33">
        <f>Enkät!F154</f>
        <v>536948</v>
      </c>
      <c r="E8" s="33">
        <f>Enkät!G154</f>
        <v>544157</v>
      </c>
      <c r="F8" s="33">
        <f>Enkät!H154</f>
        <v>521200</v>
      </c>
      <c r="G8" s="33">
        <f>Enkät!I154</f>
        <v>536400</v>
      </c>
      <c r="H8" s="33">
        <f>Enkät!J154</f>
        <v>540400</v>
      </c>
      <c r="I8" s="33">
        <f>Enkät!K154</f>
        <v>556100</v>
      </c>
      <c r="J8" s="33">
        <f>Enkät!L154</f>
        <v>570200</v>
      </c>
    </row>
    <row r="9" spans="1:10" x14ac:dyDescent="0.2">
      <c r="A9" s="33" t="str">
        <f>Enkät!B186</f>
        <v>Ålderspensionssystemet vid sidan av statens budget</v>
      </c>
      <c r="B9" s="33"/>
      <c r="C9" s="33"/>
      <c r="D9" s="33">
        <f>Enkät!F187/1000000</f>
        <v>224.02549999999999</v>
      </c>
      <c r="E9" s="33">
        <f>Enkät!G187/1000000</f>
        <v>240.9434</v>
      </c>
      <c r="F9" s="33">
        <f>Enkät!H187/1000000</f>
        <v>260.17899999999997</v>
      </c>
      <c r="G9" s="33">
        <f>Enkät!I187/1000000</f>
        <v>262.20999999999998</v>
      </c>
      <c r="H9" s="33">
        <f>Enkät!J187/1000000</f>
        <v>274.464</v>
      </c>
      <c r="I9" s="33">
        <f>Enkät!K187/1000000</f>
        <v>294.99099999999999</v>
      </c>
      <c r="J9" s="33">
        <f>Enkät!L187/1000000</f>
        <v>313.95</v>
      </c>
    </row>
    <row r="10" spans="1:10" x14ac:dyDescent="0.2">
      <c r="A10" s="33" t="str">
        <f>Enkät!B158</f>
        <v>1:5 Barnpension och efterlevandestöd</v>
      </c>
      <c r="B10" s="33"/>
      <c r="C10" s="33"/>
      <c r="D10" s="33">
        <f>Enkät!F159</f>
        <v>921237</v>
      </c>
      <c r="E10" s="33">
        <f>Enkät!G159</f>
        <v>899574</v>
      </c>
      <c r="F10" s="33">
        <f>Enkät!H159</f>
        <v>873300</v>
      </c>
      <c r="G10" s="33">
        <f>Enkät!I159</f>
        <v>841200</v>
      </c>
      <c r="H10" s="33">
        <f>Enkät!J159</f>
        <v>838300</v>
      </c>
      <c r="I10" s="33">
        <f>Enkät!K159</f>
        <v>849200</v>
      </c>
      <c r="J10" s="33">
        <f>Enkät!L159</f>
        <v>871300</v>
      </c>
    </row>
    <row r="11" spans="1:10" x14ac:dyDescent="0.2">
      <c r="A11" s="33" t="str">
        <f>Enkät!B172</f>
        <v>1:7 Pensionsrätt för barnår, anslag</v>
      </c>
      <c r="B11" s="33"/>
      <c r="C11" s="33"/>
      <c r="D11" s="33">
        <f>Enkät!F173</f>
        <v>5345000</v>
      </c>
      <c r="E11" s="33">
        <f>Enkät!G173</f>
        <v>6327000</v>
      </c>
      <c r="F11" s="33">
        <f>Enkät!H173</f>
        <v>6467652</v>
      </c>
      <c r="G11" s="33">
        <f>Enkät!I173</f>
        <v>6769405</v>
      </c>
      <c r="H11" s="33">
        <f>Enkät!J173</f>
        <v>6461100</v>
      </c>
      <c r="I11" s="33">
        <f>Enkät!K173</f>
        <v>6775400</v>
      </c>
      <c r="J11" s="33">
        <f>Enkät!L173</f>
        <v>7001900</v>
      </c>
    </row>
    <row r="14" spans="1:10" x14ac:dyDescent="0.2">
      <c r="A14" t="s">
        <v>150</v>
      </c>
      <c r="B14" s="33"/>
      <c r="C14" s="33"/>
      <c r="D14" s="33">
        <f t="shared" ref="D14:G14" si="0">(D4+D5+D6+D7+D10+D11)/1000000</f>
        <v>47.318604466063334</v>
      </c>
      <c r="E14" s="33">
        <f t="shared" si="0"/>
        <v>48.023661392235667</v>
      </c>
      <c r="F14" s="33">
        <f t="shared" si="0"/>
        <v>46.801051999999999</v>
      </c>
      <c r="G14" s="33">
        <f t="shared" si="0"/>
        <v>46.081605000000003</v>
      </c>
      <c r="H14" s="33">
        <f>(H4+H5+H6+H7+H10+H11)/1000000</f>
        <v>44.580500000000001</v>
      </c>
      <c r="I14" s="33">
        <f>(I4+I5+I6+I7+I10+I11)/1000000</f>
        <v>43.266300000000001</v>
      </c>
      <c r="J14" s="33">
        <f>(J4+J5+J6+J7+J10+J11)/1000000</f>
        <v>42.412199999999999</v>
      </c>
    </row>
    <row r="15" spans="1:10" x14ac:dyDescent="0.2">
      <c r="B15" s="33"/>
      <c r="C15" s="33"/>
      <c r="D15" s="33">
        <f t="shared" ref="D15:H15" si="1">D14+D9</f>
        <v>271.3441044660633</v>
      </c>
      <c r="E15" s="33">
        <f t="shared" si="1"/>
        <v>288.96706139223568</v>
      </c>
      <c r="F15" s="33">
        <f t="shared" si="1"/>
        <v>306.980052</v>
      </c>
      <c r="G15" s="33">
        <f t="shared" si="1"/>
        <v>308.291605</v>
      </c>
      <c r="H15" s="33">
        <f t="shared" si="1"/>
        <v>319.04449999999997</v>
      </c>
      <c r="I15" s="33">
        <f t="shared" ref="I15:J15" si="2">I14+I9</f>
        <v>338.25729999999999</v>
      </c>
      <c r="J15" s="33">
        <f t="shared" si="2"/>
        <v>356.36219999999997</v>
      </c>
    </row>
    <row r="17" spans="1:10" x14ac:dyDescent="0.2">
      <c r="C17" s="39"/>
      <c r="D17" s="39">
        <f t="shared" ref="D17:I17" si="3">D3</f>
        <v>2011</v>
      </c>
      <c r="E17" s="39">
        <f t="shared" si="3"/>
        <v>2012</v>
      </c>
      <c r="F17" s="39">
        <f t="shared" si="3"/>
        <v>2013</v>
      </c>
      <c r="G17" s="39">
        <f t="shared" si="3"/>
        <v>2014</v>
      </c>
      <c r="H17" s="39">
        <f t="shared" si="3"/>
        <v>2015</v>
      </c>
      <c r="I17" s="39">
        <f t="shared" si="3"/>
        <v>2016</v>
      </c>
      <c r="J17" s="39">
        <f t="shared" ref="J17" si="4">J3</f>
        <v>2017</v>
      </c>
    </row>
    <row r="18" spans="1:10" x14ac:dyDescent="0.2">
      <c r="A18" t="s">
        <v>164</v>
      </c>
      <c r="C18" s="33"/>
      <c r="D18" s="33">
        <f>Enkät!F188/1000000</f>
        <v>222.0035</v>
      </c>
      <c r="E18" s="33">
        <f>Enkät!G188/1000000</f>
        <v>238.47819999999999</v>
      </c>
      <c r="F18" s="33">
        <f>Enkät!H188/1000000</f>
        <v>256.77699999999999</v>
      </c>
      <c r="G18" s="33">
        <f>Enkät!I188/1000000</f>
        <v>257.73</v>
      </c>
      <c r="H18" s="33">
        <f>Enkät!J188/1000000</f>
        <v>268.86</v>
      </c>
      <c r="I18" s="33">
        <f>Enkät!K188/1000000</f>
        <v>288.07400000000001</v>
      </c>
      <c r="J18" s="33">
        <f>Enkät!L188/1000000</f>
        <v>305.48</v>
      </c>
    </row>
    <row r="19" spans="1:10" x14ac:dyDescent="0.2">
      <c r="A19" t="s">
        <v>157</v>
      </c>
      <c r="C19" s="33"/>
      <c r="D19" s="33">
        <f>(Enkät!F194+Enkät!F195)/1000000</f>
        <v>2.0219999999999998</v>
      </c>
      <c r="E19" s="33">
        <f>(Enkät!G194+Enkät!G195)/1000000</f>
        <v>2.4651999999999998</v>
      </c>
      <c r="F19" s="33">
        <f>(Enkät!H194+Enkät!H195)/1000000</f>
        <v>3.4020000000000001</v>
      </c>
      <c r="G19" s="33">
        <f>(Enkät!I194+Enkät!I195)/1000000</f>
        <v>4.4800000000000004</v>
      </c>
      <c r="H19" s="33">
        <f>(Enkät!J194+Enkät!J195)/1000000</f>
        <v>5.6040000000000001</v>
      </c>
      <c r="I19" s="33">
        <f>(Enkät!K194+Enkät!K195)/1000000</f>
        <v>6.9169999999999998</v>
      </c>
      <c r="J19" s="33">
        <f>(Enkät!L194+Enkät!L195)/1000000</f>
        <v>8.4700000000000006</v>
      </c>
    </row>
    <row r="20" spans="1:10" x14ac:dyDescent="0.2">
      <c r="A20" t="s">
        <v>150</v>
      </c>
      <c r="B20" s="33"/>
      <c r="C20" s="33"/>
      <c r="D20" s="33">
        <f t="shared" ref="D20:I20" si="5">D14</f>
        <v>47.318604466063334</v>
      </c>
      <c r="E20" s="33">
        <f t="shared" si="5"/>
        <v>48.023661392235667</v>
      </c>
      <c r="F20" s="33">
        <f t="shared" si="5"/>
        <v>46.801051999999999</v>
      </c>
      <c r="G20" s="33">
        <f t="shared" si="5"/>
        <v>46.081605000000003</v>
      </c>
      <c r="H20" s="33">
        <f t="shared" si="5"/>
        <v>44.580500000000001</v>
      </c>
      <c r="I20" s="33">
        <f t="shared" si="5"/>
        <v>43.266300000000001</v>
      </c>
      <c r="J20" s="33">
        <f t="shared" ref="J20" si="6">J14</f>
        <v>42.412199999999999</v>
      </c>
    </row>
    <row r="21" spans="1:10" x14ac:dyDescent="0.2">
      <c r="B21" s="33"/>
      <c r="C21" s="33"/>
      <c r="D21" s="33">
        <f t="shared" ref="D21:H21" si="7">SUM(D18:D20)</f>
        <v>271.3441044660633</v>
      </c>
      <c r="E21" s="33">
        <f t="shared" si="7"/>
        <v>288.96706139223568</v>
      </c>
      <c r="F21" s="33">
        <f t="shared" si="7"/>
        <v>306.980052</v>
      </c>
      <c r="G21" s="33">
        <f t="shared" si="7"/>
        <v>308.29160500000006</v>
      </c>
      <c r="H21" s="33">
        <f t="shared" si="7"/>
        <v>319.04449999999997</v>
      </c>
      <c r="I21" s="33">
        <f t="shared" ref="I21:J21" si="8">SUM(I18:I20)</f>
        <v>338.25729999999999</v>
      </c>
      <c r="J21" s="33">
        <f t="shared" si="8"/>
        <v>356.36220000000003</v>
      </c>
    </row>
    <row r="22" spans="1:10" x14ac:dyDescent="0.2">
      <c r="B22" s="33"/>
      <c r="C22" s="33"/>
      <c r="D22" s="33"/>
      <c r="E22" s="33"/>
      <c r="F22" s="33"/>
      <c r="G22" s="33"/>
      <c r="H22" s="33"/>
      <c r="I22" s="33"/>
    </row>
    <row r="23" spans="1:10" x14ac:dyDescent="0.2">
      <c r="B23" s="33"/>
      <c r="C23" s="33"/>
      <c r="D23" s="33"/>
      <c r="E23" s="33"/>
      <c r="F23" s="33"/>
      <c r="G23" s="70">
        <f>G21/Enkät!I39</f>
        <v>8.1231336440742735E-2</v>
      </c>
      <c r="H23" s="33"/>
      <c r="I23" s="33"/>
    </row>
    <row r="58" spans="4:10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2013-07-24T07:30:20Z</cp:lastPrinted>
  <dcterms:created xsi:type="dcterms:W3CDTF">1999-06-16T10:30:48Z</dcterms:created>
  <dcterms:modified xsi:type="dcterms:W3CDTF">2013-07-25T09:34:03Z</dcterms:modified>
</cp:coreProperties>
</file>