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J36" i="1" l="1"/>
  <c r="K35" i="1"/>
  <c r="L35" i="1" s="1"/>
  <c r="J32" i="1"/>
  <c r="K31" i="1"/>
  <c r="L31" i="1" s="1"/>
  <c r="J38" i="1" l="1"/>
  <c r="G36" i="1"/>
  <c r="E36" i="1"/>
  <c r="H35" i="1"/>
  <c r="H34" i="1"/>
  <c r="G32" i="1"/>
  <c r="E32" i="1"/>
  <c r="E38" i="1" s="1"/>
  <c r="H31" i="1"/>
  <c r="H30" i="1"/>
  <c r="H29" i="1"/>
  <c r="H28" i="1"/>
  <c r="H27" i="1"/>
  <c r="G38" i="1" l="1"/>
  <c r="H32" i="1"/>
  <c r="H36" i="1"/>
  <c r="J12" i="1"/>
  <c r="J16" i="1"/>
  <c r="H38" i="1" l="1"/>
  <c r="J18" i="1"/>
  <c r="G16" i="1"/>
  <c r="E16" i="1"/>
  <c r="H15" i="1"/>
  <c r="H14" i="1"/>
  <c r="G12" i="1"/>
  <c r="E12" i="1"/>
  <c r="H11" i="1"/>
  <c r="H10" i="1"/>
  <c r="H9" i="1"/>
  <c r="H8" i="1"/>
  <c r="H7" i="1"/>
  <c r="G18" i="1" l="1"/>
  <c r="E18" i="1"/>
  <c r="H12" i="1"/>
  <c r="H16" i="1"/>
  <c r="H18" i="1" l="1"/>
  <c r="F11" i="1" l="1"/>
  <c r="I11" i="1" l="1"/>
  <c r="D31" i="1" s="1"/>
  <c r="F31" i="1" s="1"/>
  <c r="I31" i="1" s="1"/>
  <c r="K11" i="1"/>
  <c r="L11" i="1" s="1"/>
  <c r="F10" i="1"/>
  <c r="F15" i="1"/>
  <c r="F9" i="1"/>
  <c r="F7" i="1"/>
  <c r="K7" i="1" s="1"/>
  <c r="I15" i="1" l="1"/>
  <c r="D35" i="1" s="1"/>
  <c r="F35" i="1" s="1"/>
  <c r="I35" i="1" s="1"/>
  <c r="K15" i="1"/>
  <c r="L15" i="1" s="1"/>
  <c r="D12" i="1"/>
  <c r="I9" i="1"/>
  <c r="D29" i="1" s="1"/>
  <c r="F29" i="1" s="1"/>
  <c r="K9" i="1"/>
  <c r="L9" i="1" s="1"/>
  <c r="I10" i="1"/>
  <c r="D30" i="1" s="1"/>
  <c r="F30" i="1" s="1"/>
  <c r="K10" i="1"/>
  <c r="L10" i="1" s="1"/>
  <c r="L7" i="1"/>
  <c r="I7" i="1"/>
  <c r="D27" i="1" s="1"/>
  <c r="F14" i="1"/>
  <c r="K14" i="1" s="1"/>
  <c r="D16" i="1"/>
  <c r="I29" i="1" l="1"/>
  <c r="K29" i="1"/>
  <c r="L29" i="1" s="1"/>
  <c r="I30" i="1"/>
  <c r="K30" i="1"/>
  <c r="F27" i="1"/>
  <c r="K27" i="1" s="1"/>
  <c r="L27" i="1" s="1"/>
  <c r="K16" i="1"/>
  <c r="L14" i="1"/>
  <c r="L16" i="1" s="1"/>
  <c r="F8" i="1"/>
  <c r="D18" i="1"/>
  <c r="I14" i="1"/>
  <c r="D34" i="1" s="1"/>
  <c r="F16" i="1"/>
  <c r="L30" i="1" l="1"/>
  <c r="I27" i="1"/>
  <c r="D36" i="1"/>
  <c r="F34" i="1"/>
  <c r="K34" i="1" s="1"/>
  <c r="I16" i="1"/>
  <c r="I8" i="1"/>
  <c r="D28" i="1" s="1"/>
  <c r="K8" i="1"/>
  <c r="F12" i="1"/>
  <c r="F18" i="1" s="1"/>
  <c r="K36" i="1" l="1"/>
  <c r="L34" i="1"/>
  <c r="L36" i="1" s="1"/>
  <c r="F28" i="1"/>
  <c r="K28" i="1" s="1"/>
  <c r="D32" i="1"/>
  <c r="D38" i="1" s="1"/>
  <c r="I34" i="1"/>
  <c r="I36" i="1" s="1"/>
  <c r="F36" i="1"/>
  <c r="I12" i="1"/>
  <c r="I18" i="1" s="1"/>
  <c r="L8" i="1"/>
  <c r="L12" i="1" s="1"/>
  <c r="L18" i="1" s="1"/>
  <c r="K12" i="1"/>
  <c r="K18" i="1" s="1"/>
  <c r="L28" i="1" l="1"/>
  <c r="L32" i="1" s="1"/>
  <c r="L38" i="1" s="1"/>
  <c r="K32" i="1"/>
  <c r="K38" i="1" s="1"/>
  <c r="I28" i="1"/>
  <c r="I32" i="1" s="1"/>
  <c r="I38" i="1" s="1"/>
  <c r="F32" i="1"/>
  <c r="F38" i="1" s="1"/>
</calcChain>
</file>

<file path=xl/sharedStrings.xml><?xml version="1.0" encoding="utf-8"?>
<sst xmlns="http://schemas.openxmlformats.org/spreadsheetml/2006/main" count="74" uniqueCount="35">
  <si>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</si>
  <si>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</si>
  <si>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</si>
  <si>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</si>
  <si>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</si>
  <si>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</si>
  <si>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</si>
  <si>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</si>
  <si>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</si>
  <si>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</si>
  <si>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</si>
  <si>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</si>
  <si>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</si>
  <si>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</si>
  <si>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</si>
  <si>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</si>
  <si>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</si>
  <si>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</si>
  <si>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</si>
  <si>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</si>
  <si>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</si>
  <si>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</si>
  <si>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</si>
  <si>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</si>
  <si>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2013</t>
  </si>
  <si>
    <t>Ingående överföringsbelopp från 2012</t>
  </si>
  <si>
    <t xml:space="preserve">Anslag år 2013 </t>
  </si>
  <si>
    <t>Tilldelade medel 2013</t>
  </si>
  <si>
    <t>Prognos för 2013</t>
  </si>
  <si>
    <t>Högsta anslagskredit*</t>
  </si>
  <si>
    <t>Sammanfattande tabell över anslagsuppföljningen inom Pensionsmyndighetens ansvarsområde 2014</t>
  </si>
  <si>
    <t>Ingående överföringsbelopp från 2013</t>
  </si>
  <si>
    <t xml:space="preserve">Anslag år 2014 </t>
  </si>
  <si>
    <t>Tilldelade medel 2014</t>
  </si>
  <si>
    <t>Prognos för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</si>
</sst>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workbookViewId="0">
      <selection activeCell="P22" sqref="P22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ht="15" x14ac:dyDescent="0.25">
      <c r="A1" s="18" t="s">
        <v>24</v>
      </c>
      <c r="B1" s="19"/>
      <c r="C1" s="19"/>
      <c r="D1" s="19"/>
      <c r="E1" s="19"/>
      <c r="F1" s="19"/>
      <c r="G1" s="19"/>
      <c r="H1" s="19"/>
      <c r="I1" s="19"/>
    </row>
    <row r="2" spans="1:14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14" x14ac:dyDescent="0.2">
      <c r="A3" s="20" t="s">
        <v>0</v>
      </c>
      <c r="B3" s="21"/>
      <c r="C3" s="21"/>
      <c r="D3" s="21"/>
      <c r="E3" s="21"/>
      <c r="F3" s="21"/>
      <c r="G3" s="21"/>
      <c r="H3" s="21"/>
      <c r="I3" s="21"/>
    </row>
    <row r="4" spans="1:14" ht="13.5" thickBo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4" ht="27.75" thickBot="1" x14ac:dyDescent="0.25">
      <c r="A5" s="22"/>
      <c r="B5" s="22"/>
      <c r="C5" s="22"/>
      <c r="D5" s="1" t="s">
        <v>25</v>
      </c>
      <c r="E5" s="8" t="s">
        <v>26</v>
      </c>
      <c r="F5" s="8" t="s">
        <v>27</v>
      </c>
      <c r="G5" s="8" t="s">
        <v>28</v>
      </c>
      <c r="H5" s="8" t="s">
        <v>22</v>
      </c>
      <c r="I5" s="8" t="s">
        <v>1</v>
      </c>
      <c r="J5" s="8" t="s">
        <v>29</v>
      </c>
      <c r="K5" s="8" t="s">
        <v>2</v>
      </c>
      <c r="L5" s="8" t="s">
        <v>3</v>
      </c>
    </row>
    <row r="6" spans="1:14" x14ac:dyDescent="0.2">
      <c r="A6" s="23" t="s">
        <v>11</v>
      </c>
      <c r="B6" s="23"/>
      <c r="C6" s="23"/>
      <c r="D6" s="23"/>
      <c r="E6" s="23"/>
      <c r="F6" s="23"/>
      <c r="G6" s="23"/>
      <c r="H6" s="23"/>
      <c r="I6" s="23"/>
    </row>
    <row r="7" spans="1:14" x14ac:dyDescent="0.2">
      <c r="A7" s="2" t="s">
        <v>7</v>
      </c>
      <c r="B7" s="2" t="s">
        <v>7</v>
      </c>
      <c r="C7" s="2" t="s">
        <v>12</v>
      </c>
      <c r="D7" s="10">
        <v>-471749</v>
      </c>
      <c r="E7" s="10">
        <v>16945400</v>
      </c>
      <c r="F7" s="3">
        <f>D7+E7</f>
        <v>16473651</v>
      </c>
      <c r="G7" s="10">
        <v>16751251</v>
      </c>
      <c r="H7" s="9">
        <f>E7-G7</f>
        <v>194149</v>
      </c>
      <c r="I7" s="9">
        <f>F7-G7</f>
        <v>-277600</v>
      </c>
      <c r="J7" s="11">
        <v>847270</v>
      </c>
      <c r="K7" s="3">
        <f>F7+J7</f>
        <v>17320921</v>
      </c>
      <c r="L7" s="9">
        <f>(K7-G7)*((K7-G7)&lt;0)</f>
        <v>0</v>
      </c>
    </row>
    <row r="8" spans="1:14" x14ac:dyDescent="0.2">
      <c r="A8" s="2" t="s">
        <v>8</v>
      </c>
      <c r="B8" s="2" t="s">
        <v>8</v>
      </c>
      <c r="C8" s="2" t="s">
        <v>13</v>
      </c>
      <c r="D8" s="10">
        <v>-115192</v>
      </c>
      <c r="E8" s="10">
        <v>13884900</v>
      </c>
      <c r="F8" s="3">
        <f>D8+E8</f>
        <v>13769708</v>
      </c>
      <c r="G8" s="10">
        <v>13882783</v>
      </c>
      <c r="H8" s="9">
        <f>E8-G8</f>
        <v>2117</v>
      </c>
      <c r="I8" s="9">
        <f>F8-G8</f>
        <v>-113075</v>
      </c>
      <c r="J8" s="11">
        <v>694245</v>
      </c>
      <c r="K8" s="3">
        <f>F8+J8</f>
        <v>14463953</v>
      </c>
      <c r="L8" s="9">
        <f>(K8-G8)*((K8-G8)&lt;0)</f>
        <v>0</v>
      </c>
    </row>
    <row r="9" spans="1:14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8030700</v>
      </c>
      <c r="F9" s="3">
        <f>D9+E9</f>
        <v>8030700</v>
      </c>
      <c r="G9" s="10">
        <v>8182271</v>
      </c>
      <c r="H9" s="9">
        <f>E9-G9</f>
        <v>-151571</v>
      </c>
      <c r="I9" s="9">
        <f>F9-G9</f>
        <v>-151571</v>
      </c>
      <c r="J9" s="11">
        <v>401535</v>
      </c>
      <c r="K9" s="3">
        <f>F9+J9</f>
        <v>8432235</v>
      </c>
      <c r="L9" s="9">
        <f>(K9-G9)*((K9-G9)&lt;0)</f>
        <v>0</v>
      </c>
    </row>
    <row r="10" spans="1:14" x14ac:dyDescent="0.2">
      <c r="A10" s="2" t="s">
        <v>4</v>
      </c>
      <c r="B10" s="2" t="s">
        <v>4</v>
      </c>
      <c r="C10" s="2" t="s">
        <v>15</v>
      </c>
      <c r="D10" s="10">
        <v>-166</v>
      </c>
      <c r="E10" s="10">
        <v>617800</v>
      </c>
      <c r="F10" s="3">
        <f>D10+E10</f>
        <v>617634</v>
      </c>
      <c r="G10" s="11">
        <v>658346</v>
      </c>
      <c r="H10" s="9">
        <f>E10-G10</f>
        <v>-40546</v>
      </c>
      <c r="I10" s="9">
        <f>F10-G10</f>
        <v>-40712</v>
      </c>
      <c r="J10" s="11">
        <v>45366</v>
      </c>
      <c r="K10" s="9">
        <f>F10+J10</f>
        <v>663000</v>
      </c>
      <c r="L10" s="9">
        <f>(K10-G10)*((K10-G10)&lt;0)</f>
        <v>0</v>
      </c>
      <c r="N10" s="14"/>
    </row>
    <row r="11" spans="1:14" x14ac:dyDescent="0.2">
      <c r="A11" s="2" t="s">
        <v>19</v>
      </c>
      <c r="B11" s="2" t="s">
        <v>21</v>
      </c>
      <c r="C11" s="2" t="s">
        <v>20</v>
      </c>
      <c r="D11" s="10">
        <v>11358</v>
      </c>
      <c r="E11" s="10">
        <v>521591</v>
      </c>
      <c r="F11" s="10">
        <f>D11+E11</f>
        <v>532949</v>
      </c>
      <c r="G11" s="11">
        <v>528451</v>
      </c>
      <c r="H11" s="9">
        <f>E11-G11</f>
        <v>-6860</v>
      </c>
      <c r="I11" s="9">
        <f>F11-G11</f>
        <v>4498</v>
      </c>
      <c r="J11" s="11">
        <v>15648</v>
      </c>
      <c r="K11" s="9">
        <f>F11+J11</f>
        <v>548597</v>
      </c>
      <c r="L11" s="9">
        <f>(K11-G11)*((K11-G11)&lt;0)</f>
        <v>0</v>
      </c>
    </row>
    <row r="12" spans="1:14" x14ac:dyDescent="0.2">
      <c r="A12" s="4"/>
      <c r="B12" s="4"/>
      <c r="C12" s="4" t="s">
        <v>6</v>
      </c>
      <c r="D12" s="5">
        <f t="shared" ref="D12:I12" si="0">SUM(D7:D11)</f>
        <v>-575749</v>
      </c>
      <c r="E12" s="5">
        <f t="shared" si="0"/>
        <v>40000391</v>
      </c>
      <c r="F12" s="5">
        <f t="shared" si="0"/>
        <v>39424642</v>
      </c>
      <c r="G12" s="5">
        <f t="shared" si="0"/>
        <v>40003102</v>
      </c>
      <c r="H12" s="5">
        <f t="shared" si="0"/>
        <v>-2711</v>
      </c>
      <c r="I12" s="5">
        <f t="shared" si="0"/>
        <v>-578460</v>
      </c>
      <c r="J12" s="5">
        <f>SUM(J7:J11)</f>
        <v>2004064</v>
      </c>
      <c r="K12" s="5">
        <f>SUM(K7:K11)</f>
        <v>41428706</v>
      </c>
      <c r="L12" s="5">
        <f>SUM(L7:L11)</f>
        <v>0</v>
      </c>
    </row>
    <row r="13" spans="1:14" x14ac:dyDescent="0.2">
      <c r="A13" s="23" t="s">
        <v>16</v>
      </c>
      <c r="B13" s="23"/>
      <c r="C13" s="23"/>
      <c r="D13" s="23"/>
      <c r="E13" s="23"/>
      <c r="F13" s="23"/>
      <c r="G13" s="23"/>
      <c r="H13" s="23"/>
      <c r="I13" s="23"/>
      <c r="N13" s="14"/>
    </row>
    <row r="14" spans="1:14" x14ac:dyDescent="0.2">
      <c r="A14" s="2" t="s">
        <v>10</v>
      </c>
      <c r="B14" s="2" t="s">
        <v>10</v>
      </c>
      <c r="C14" s="2" t="s">
        <v>23</v>
      </c>
      <c r="D14" s="10">
        <v>-43661</v>
      </c>
      <c r="E14" s="10">
        <v>885100</v>
      </c>
      <c r="F14" s="3">
        <f>D14+E14</f>
        <v>841439</v>
      </c>
      <c r="G14" s="11">
        <v>876023</v>
      </c>
      <c r="H14" s="9">
        <f>E14-G14</f>
        <v>9077</v>
      </c>
      <c r="I14" s="9">
        <f>F14-G14</f>
        <v>-34584</v>
      </c>
      <c r="J14" s="10">
        <v>53106</v>
      </c>
      <c r="K14" s="3">
        <f>F14+J14</f>
        <v>894545</v>
      </c>
      <c r="L14" s="9">
        <f>(K14-G14)*((K14-G14)&lt;0)</f>
        <v>0</v>
      </c>
    </row>
    <row r="15" spans="1:14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6467652</v>
      </c>
      <c r="F15" s="3">
        <f>D15+E15</f>
        <v>6467652</v>
      </c>
      <c r="G15" s="10">
        <v>6467652</v>
      </c>
      <c r="H15" s="9">
        <f>E15-G15</f>
        <v>0</v>
      </c>
      <c r="I15" s="9">
        <f>F15-G15</f>
        <v>0</v>
      </c>
      <c r="J15" s="10">
        <v>0</v>
      </c>
      <c r="K15" s="3">
        <f>F15+J15</f>
        <v>6467652</v>
      </c>
      <c r="L15" s="9">
        <f>(K15-G15)*((K15-G15)&lt;0)</f>
        <v>0</v>
      </c>
    </row>
    <row r="16" spans="1:14" x14ac:dyDescent="0.2">
      <c r="A16" s="4"/>
      <c r="B16" s="4"/>
      <c r="C16" s="4" t="s">
        <v>6</v>
      </c>
      <c r="D16" s="5">
        <f t="shared" ref="D16:I16" si="1">SUM(D14:D15)</f>
        <v>-43661</v>
      </c>
      <c r="E16" s="5">
        <f t="shared" si="1"/>
        <v>7352752</v>
      </c>
      <c r="F16" s="5">
        <f t="shared" si="1"/>
        <v>7309091</v>
      </c>
      <c r="G16" s="5">
        <f t="shared" si="1"/>
        <v>7343675</v>
      </c>
      <c r="H16" s="5">
        <f t="shared" si="1"/>
        <v>9077</v>
      </c>
      <c r="I16" s="5">
        <f t="shared" si="1"/>
        <v>-34584</v>
      </c>
      <c r="J16" s="5">
        <f>SUM(J14:J15)</f>
        <v>53106</v>
      </c>
      <c r="K16" s="5">
        <f>SUM(K14:K15)</f>
        <v>7362197</v>
      </c>
      <c r="L16" s="5">
        <f>SUM(L14:L15)</f>
        <v>0</v>
      </c>
    </row>
    <row r="17" spans="1:12" x14ac:dyDescent="0.2">
      <c r="A17" s="17"/>
      <c r="B17" s="17"/>
      <c r="C17" s="17"/>
      <c r="D17" s="17"/>
      <c r="E17" s="17"/>
      <c r="F17" s="17"/>
      <c r="G17" s="17"/>
      <c r="H17" s="17"/>
      <c r="I17" s="17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-619410</v>
      </c>
      <c r="E18" s="7">
        <f t="shared" si="2"/>
        <v>47353143</v>
      </c>
      <c r="F18" s="7">
        <f t="shared" si="2"/>
        <v>46733733</v>
      </c>
      <c r="G18" s="7">
        <f t="shared" si="2"/>
        <v>47346777</v>
      </c>
      <c r="H18" s="7">
        <f t="shared" si="2"/>
        <v>6366</v>
      </c>
      <c r="I18" s="7">
        <f t="shared" si="2"/>
        <v>-613044</v>
      </c>
      <c r="J18" s="7">
        <f t="shared" si="2"/>
        <v>2057170</v>
      </c>
      <c r="K18" s="7">
        <f t="shared" si="2"/>
        <v>48790903</v>
      </c>
      <c r="L18" s="7">
        <f t="shared" si="2"/>
        <v>0</v>
      </c>
    </row>
    <row r="20" spans="1:12" x14ac:dyDescent="0.2">
      <c r="C20" s="13"/>
    </row>
    <row r="21" spans="1:12" ht="15" x14ac:dyDescent="0.25">
      <c r="A21" s="18" t="s">
        <v>30</v>
      </c>
      <c r="B21" s="19"/>
      <c r="C21" s="19"/>
      <c r="D21" s="19"/>
      <c r="E21" s="19"/>
      <c r="F21" s="19"/>
      <c r="G21" s="19"/>
      <c r="H21" s="19"/>
      <c r="I21" s="19"/>
    </row>
    <row r="22" spans="1:12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12" x14ac:dyDescent="0.2">
      <c r="A23" s="20" t="s">
        <v>0</v>
      </c>
      <c r="B23" s="21"/>
      <c r="C23" s="21"/>
      <c r="D23" s="21"/>
      <c r="E23" s="21"/>
      <c r="F23" s="21"/>
      <c r="G23" s="21"/>
      <c r="H23" s="21"/>
      <c r="I23" s="21"/>
    </row>
    <row r="24" spans="1:12" ht="13.5" thickBo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12" ht="27.75" thickBot="1" x14ac:dyDescent="0.25">
      <c r="A25" s="22"/>
      <c r="B25" s="22"/>
      <c r="C25" s="22"/>
      <c r="D25" s="1" t="s">
        <v>31</v>
      </c>
      <c r="E25" s="8" t="s">
        <v>32</v>
      </c>
      <c r="F25" s="8" t="s">
        <v>33</v>
      </c>
      <c r="G25" s="8" t="s">
        <v>34</v>
      </c>
      <c r="H25" s="8" t="s">
        <v>22</v>
      </c>
      <c r="I25" s="8" t="s">
        <v>1</v>
      </c>
      <c r="J25" s="8" t="s">
        <v>29</v>
      </c>
      <c r="K25" s="8" t="s">
        <v>2</v>
      </c>
      <c r="L25" s="8" t="s">
        <v>3</v>
      </c>
    </row>
    <row r="26" spans="1:12" x14ac:dyDescent="0.2">
      <c r="A26" s="23" t="s">
        <v>11</v>
      </c>
      <c r="B26" s="23"/>
      <c r="C26" s="23"/>
      <c r="D26" s="23"/>
      <c r="E26" s="23"/>
      <c r="F26" s="23"/>
      <c r="G26" s="23"/>
      <c r="H26" s="23"/>
      <c r="I26" s="23"/>
    </row>
    <row r="27" spans="1:12" x14ac:dyDescent="0.2">
      <c r="A27" s="2" t="s">
        <v>7</v>
      </c>
      <c r="B27" s="2" t="s">
        <v>7</v>
      </c>
      <c r="C27" s="2" t="s">
        <v>12</v>
      </c>
      <c r="D27" s="10">
        <f>MIN(I7,0)</f>
        <v>-277600</v>
      </c>
      <c r="E27" s="10">
        <v>16359400</v>
      </c>
      <c r="F27" s="3">
        <f>D27+E27</f>
        <v>16081800</v>
      </c>
      <c r="G27" s="10">
        <v>16490400</v>
      </c>
      <c r="H27" s="9">
        <f>E27-G27</f>
        <v>-131000</v>
      </c>
      <c r="I27" s="9">
        <f>F27-G27</f>
        <v>-408600</v>
      </c>
      <c r="J27" s="11">
        <v>817970</v>
      </c>
      <c r="K27" s="3">
        <f>F27+J27</f>
        <v>16899770</v>
      </c>
      <c r="L27" s="9">
        <f>(K27-G27)*((K27-G27)&lt;0)</f>
        <v>0</v>
      </c>
    </row>
    <row r="28" spans="1:12" x14ac:dyDescent="0.2">
      <c r="A28" s="2" t="s">
        <v>8</v>
      </c>
      <c r="B28" s="2" t="s">
        <v>8</v>
      </c>
      <c r="C28" s="2" t="s">
        <v>13</v>
      </c>
      <c r="D28" s="10">
        <f>MIN(I8,0)</f>
        <v>-113075</v>
      </c>
      <c r="E28" s="10">
        <v>13059200</v>
      </c>
      <c r="F28" s="3">
        <f>D28+E28</f>
        <v>12946125</v>
      </c>
      <c r="G28" s="10">
        <v>13038900</v>
      </c>
      <c r="H28" s="9">
        <f>E28-G28</f>
        <v>20300</v>
      </c>
      <c r="I28" s="9">
        <f>F28-G28</f>
        <v>-92775</v>
      </c>
      <c r="J28" s="11">
        <v>652960</v>
      </c>
      <c r="K28" s="3">
        <f>F28+J28</f>
        <v>13599085</v>
      </c>
      <c r="L28" s="9">
        <f>(K28-G28)*((K28-G28)&lt;0)</f>
        <v>0</v>
      </c>
    </row>
    <row r="29" spans="1:12" x14ac:dyDescent="0.2">
      <c r="A29" s="2" t="s">
        <v>9</v>
      </c>
      <c r="B29" s="2" t="s">
        <v>9</v>
      </c>
      <c r="C29" s="2" t="s">
        <v>14</v>
      </c>
      <c r="D29" s="10">
        <f>MIN(I9,0)</f>
        <v>-151571</v>
      </c>
      <c r="E29" s="10">
        <v>8383700</v>
      </c>
      <c r="F29" s="3">
        <f>D29+E29</f>
        <v>8232129</v>
      </c>
      <c r="G29" s="10">
        <v>8459700</v>
      </c>
      <c r="H29" s="9">
        <f>E29-G29</f>
        <v>-76000</v>
      </c>
      <c r="I29" s="9">
        <f>F29-G29</f>
        <v>-227571</v>
      </c>
      <c r="J29" s="11">
        <v>419185</v>
      </c>
      <c r="K29" s="3">
        <f>F29+J29</f>
        <v>8651314</v>
      </c>
      <c r="L29" s="9">
        <f>(K29-G29)*((K29-G29)&lt;0)</f>
        <v>0</v>
      </c>
    </row>
    <row r="30" spans="1:12" x14ac:dyDescent="0.2">
      <c r="A30" s="2" t="s">
        <v>4</v>
      </c>
      <c r="B30" s="2" t="s">
        <v>4</v>
      </c>
      <c r="C30" s="2" t="s">
        <v>15</v>
      </c>
      <c r="D30" s="10">
        <f>MIN(I10,0)</f>
        <v>-40712</v>
      </c>
      <c r="E30" s="10">
        <v>677900</v>
      </c>
      <c r="F30" s="3">
        <f>D30+E30</f>
        <v>637188</v>
      </c>
      <c r="G30" s="11">
        <v>694900</v>
      </c>
      <c r="H30" s="9">
        <f>E30-G30</f>
        <v>-17000</v>
      </c>
      <c r="I30" s="9">
        <f>F30-G30</f>
        <v>-57712</v>
      </c>
      <c r="J30" s="11">
        <v>33895</v>
      </c>
      <c r="K30" s="9">
        <f>F30+J30</f>
        <v>671083</v>
      </c>
      <c r="L30" s="9">
        <f>(K30-G30)*((K30-G30)&lt;0)</f>
        <v>-23817</v>
      </c>
    </row>
    <row r="31" spans="1:12" x14ac:dyDescent="0.2">
      <c r="A31" s="2" t="s">
        <v>19</v>
      </c>
      <c r="B31" s="2" t="s">
        <v>21</v>
      </c>
      <c r="C31" s="2" t="s">
        <v>20</v>
      </c>
      <c r="D31" s="10">
        <f>I11</f>
        <v>4498</v>
      </c>
      <c r="E31" s="10">
        <v>532396</v>
      </c>
      <c r="F31" s="10">
        <f>D31+E31</f>
        <v>536894</v>
      </c>
      <c r="G31" s="11">
        <v>541202</v>
      </c>
      <c r="H31" s="9">
        <f>E31-G31</f>
        <v>-8806</v>
      </c>
      <c r="I31" s="9">
        <f>F31-G31</f>
        <v>-4308</v>
      </c>
      <c r="J31" s="11">
        <v>15972</v>
      </c>
      <c r="K31" s="9">
        <f>F31+J31</f>
        <v>552866</v>
      </c>
      <c r="L31" s="9">
        <f>(K31-G31)*((K31-G31)&lt;0)</f>
        <v>0</v>
      </c>
    </row>
    <row r="32" spans="1:12" x14ac:dyDescent="0.2">
      <c r="A32" s="4"/>
      <c r="B32" s="4"/>
      <c r="C32" s="4" t="s">
        <v>6</v>
      </c>
      <c r="D32" s="5">
        <f t="shared" ref="D32:I32" si="3">SUM(D27:D31)</f>
        <v>-578460</v>
      </c>
      <c r="E32" s="5">
        <f t="shared" si="3"/>
        <v>39012596</v>
      </c>
      <c r="F32" s="5">
        <f t="shared" si="3"/>
        <v>38434136</v>
      </c>
      <c r="G32" s="5">
        <f t="shared" si="3"/>
        <v>39225102</v>
      </c>
      <c r="H32" s="5">
        <f t="shared" si="3"/>
        <v>-212506</v>
      </c>
      <c r="I32" s="5">
        <f t="shared" si="3"/>
        <v>-790966</v>
      </c>
      <c r="J32" s="5">
        <f>SUM(J27:J31)</f>
        <v>1939982</v>
      </c>
      <c r="K32" s="5">
        <f>SUM(K27:K31)</f>
        <v>40374118</v>
      </c>
      <c r="L32" s="5">
        <f>SUM(L27:L31)</f>
        <v>-23817</v>
      </c>
    </row>
    <row r="33" spans="1:12" x14ac:dyDescent="0.2">
      <c r="A33" s="23" t="s">
        <v>16</v>
      </c>
      <c r="B33" s="23"/>
      <c r="C33" s="23"/>
      <c r="D33" s="23"/>
      <c r="E33" s="23"/>
      <c r="F33" s="23"/>
      <c r="G33" s="23"/>
      <c r="H33" s="23"/>
      <c r="I33" s="23"/>
    </row>
    <row r="34" spans="1:12" x14ac:dyDescent="0.2">
      <c r="A34" s="2" t="s">
        <v>10</v>
      </c>
      <c r="B34" s="2" t="s">
        <v>10</v>
      </c>
      <c r="C34" s="2" t="s">
        <v>23</v>
      </c>
      <c r="D34" s="10">
        <f t="shared" ref="D34:D35" si="4">MIN(I14,0)</f>
        <v>-34584</v>
      </c>
      <c r="E34" s="10">
        <v>841200</v>
      </c>
      <c r="F34" s="3">
        <f>D34+E34</f>
        <v>806616</v>
      </c>
      <c r="G34" s="11">
        <v>838800</v>
      </c>
      <c r="H34" s="9">
        <f>E34-G34</f>
        <v>2400</v>
      </c>
      <c r="I34" s="9">
        <f>F34-G34</f>
        <v>-32184</v>
      </c>
      <c r="J34" s="10">
        <v>50472</v>
      </c>
      <c r="K34" s="3">
        <f>F34+J34</f>
        <v>857088</v>
      </c>
      <c r="L34" s="9">
        <f>(K34-G34)*((K34-G34)&lt;0)</f>
        <v>0</v>
      </c>
    </row>
    <row r="35" spans="1:12" x14ac:dyDescent="0.2">
      <c r="A35" s="2" t="s">
        <v>5</v>
      </c>
      <c r="B35" s="2" t="s">
        <v>5</v>
      </c>
      <c r="C35" s="2" t="s">
        <v>17</v>
      </c>
      <c r="D35" s="10">
        <f t="shared" si="4"/>
        <v>0</v>
      </c>
      <c r="E35" s="11">
        <v>6732310</v>
      </c>
      <c r="F35" s="10">
        <f>D35+E35</f>
        <v>6732310</v>
      </c>
      <c r="G35" s="10">
        <v>6732310</v>
      </c>
      <c r="H35" s="9">
        <f>E35-G35</f>
        <v>0</v>
      </c>
      <c r="I35" s="9">
        <f>F35-G35</f>
        <v>0</v>
      </c>
      <c r="J35" s="10">
        <v>0</v>
      </c>
      <c r="K35" s="3">
        <f>F35+J35</f>
        <v>6732310</v>
      </c>
      <c r="L35" s="9">
        <f>(K35-G35)*((K35-G35)&lt;0)</f>
        <v>0</v>
      </c>
    </row>
    <row r="36" spans="1:12" x14ac:dyDescent="0.2">
      <c r="A36" s="4"/>
      <c r="B36" s="4"/>
      <c r="C36" s="4" t="s">
        <v>6</v>
      </c>
      <c r="D36" s="5">
        <f t="shared" ref="D36:I36" si="5">SUM(D34:D35)</f>
        <v>-34584</v>
      </c>
      <c r="E36" s="5">
        <f t="shared" si="5"/>
        <v>7573510</v>
      </c>
      <c r="F36" s="5">
        <f t="shared" si="5"/>
        <v>7538926</v>
      </c>
      <c r="G36" s="5">
        <f t="shared" si="5"/>
        <v>7571110</v>
      </c>
      <c r="H36" s="5">
        <f t="shared" si="5"/>
        <v>2400</v>
      </c>
      <c r="I36" s="5">
        <f t="shared" si="5"/>
        <v>-32184</v>
      </c>
      <c r="J36" s="5">
        <f>SUM(J34:J35)</f>
        <v>50472</v>
      </c>
      <c r="K36" s="5">
        <f>SUM(K34:K35)</f>
        <v>7589398</v>
      </c>
      <c r="L36" s="5">
        <f>SUM(L34:L35)</f>
        <v>0</v>
      </c>
    </row>
    <row r="37" spans="1:12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12" ht="13.5" thickBot="1" x14ac:dyDescent="0.25">
      <c r="A38" s="6"/>
      <c r="B38" s="6"/>
      <c r="C38" s="6" t="s">
        <v>18</v>
      </c>
      <c r="D38" s="7">
        <f t="shared" ref="D38:L38" si="6">D32+D36</f>
        <v>-613044</v>
      </c>
      <c r="E38" s="7">
        <f t="shared" si="6"/>
        <v>46586106</v>
      </c>
      <c r="F38" s="7">
        <f t="shared" si="6"/>
        <v>45973062</v>
      </c>
      <c r="G38" s="7">
        <f t="shared" si="6"/>
        <v>46796212</v>
      </c>
      <c r="H38" s="7">
        <f t="shared" si="6"/>
        <v>-210106</v>
      </c>
      <c r="I38" s="7">
        <f t="shared" si="6"/>
        <v>-823150</v>
      </c>
      <c r="J38" s="7">
        <f t="shared" si="6"/>
        <v>1990454</v>
      </c>
      <c r="K38" s="7">
        <f t="shared" si="6"/>
        <v>47963516</v>
      </c>
      <c r="L38" s="7">
        <f t="shared" si="6"/>
        <v>-23817</v>
      </c>
    </row>
    <row r="39" spans="1:12" x14ac:dyDescent="0.2">
      <c r="J39" s="16"/>
      <c r="K39" s="16"/>
      <c r="L39" s="16"/>
    </row>
  </sheetData>
  <mergeCells count="12">
    <mergeCell ref="A37:I37"/>
    <mergeCell ref="A21:I21"/>
    <mergeCell ref="A23:I23"/>
    <mergeCell ref="A25:C25"/>
    <mergeCell ref="A26:I26"/>
    <mergeCell ref="A33:I33"/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2014-01-16, dnr VER 2014-2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cp:lastPrinted>2013-12-05T07:50:25Z</cp:lastPrinted>
  <dcterms:created xsi:type="dcterms:W3CDTF">2009-10-28T11:41:28Z</dcterms:created>
  <dcterms:modified xsi:type="dcterms:W3CDTF">2014-01-15T10:13:04Z</dcterms:modified>
</cp:coreProperties>
</file>