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-15" windowWidth="11325" windowHeight="13740"/>
  </bookViews>
  <sheets>
    <sheet name="Enkät" sheetId="1" r:id="rId1"/>
    <sheet name="diagram" sheetId="2" r:id="rId2"/>
  </sheets>
  <definedNames>
    <definedName name="bkmÅlderspensionsavgift" localSheetId="0">Enkät!#REF!</definedName>
    <definedName name="_xlnm.Print_Titles" localSheetId="0">Enkät!$43:$44</definedName>
  </definedNames>
  <calcPr calcId="145621"/>
</workbook>
</file>

<file path=xl/calcChain.xml><?xml version="1.0" encoding="utf-8"?>
<calcChain xmlns="http://schemas.openxmlformats.org/spreadsheetml/2006/main">
  <c r="J19" i="2" l="1"/>
  <c r="I19" i="2"/>
  <c r="H19" i="2"/>
  <c r="G19" i="2"/>
  <c r="F19" i="2"/>
  <c r="E19" i="2"/>
  <c r="J18" i="2"/>
  <c r="I18" i="2"/>
  <c r="H18" i="2"/>
  <c r="G18" i="2"/>
  <c r="F18" i="2"/>
  <c r="E18" i="2"/>
  <c r="J11" i="2"/>
  <c r="I11" i="2"/>
  <c r="H11" i="2"/>
  <c r="G11" i="2"/>
  <c r="F11" i="2"/>
  <c r="E11" i="2"/>
  <c r="J10" i="2"/>
  <c r="I10" i="2"/>
  <c r="H10" i="2"/>
  <c r="G10" i="2"/>
  <c r="F10" i="2"/>
  <c r="E10" i="2"/>
  <c r="J9" i="2"/>
  <c r="I9" i="2"/>
  <c r="H9" i="2"/>
  <c r="G9" i="2"/>
  <c r="F9" i="2"/>
  <c r="E9" i="2"/>
  <c r="J8" i="2"/>
  <c r="I8" i="2"/>
  <c r="H8" i="2"/>
  <c r="G8" i="2"/>
  <c r="F8" i="2"/>
  <c r="E8" i="2"/>
  <c r="J7" i="2"/>
  <c r="I7" i="2"/>
  <c r="H7" i="2"/>
  <c r="G7" i="2"/>
  <c r="F7" i="2"/>
  <c r="E7" i="2"/>
  <c r="J6" i="2"/>
  <c r="I6" i="2"/>
  <c r="H6" i="2"/>
  <c r="G6" i="2"/>
  <c r="F6" i="2"/>
  <c r="E6" i="2"/>
  <c r="J5" i="2"/>
  <c r="I5" i="2"/>
  <c r="H5" i="2"/>
  <c r="G5" i="2"/>
  <c r="F5" i="2"/>
  <c r="E5" i="2"/>
  <c r="J4" i="2"/>
  <c r="I4" i="2"/>
  <c r="H4" i="2"/>
  <c r="G4" i="2"/>
  <c r="F4" i="2"/>
  <c r="E4" i="2"/>
  <c r="D19" i="2"/>
  <c r="D18" i="2"/>
  <c r="D11" i="2"/>
  <c r="D10" i="2"/>
  <c r="D9" i="2"/>
  <c r="D8" i="2"/>
  <c r="D7" i="2"/>
  <c r="D6" i="2"/>
  <c r="D5" i="2"/>
  <c r="D4" i="2"/>
  <c r="J17" i="2"/>
  <c r="I17" i="2"/>
  <c r="H17" i="2"/>
  <c r="G17" i="2"/>
  <c r="F17" i="2"/>
  <c r="E17" i="2"/>
  <c r="D17" i="2"/>
  <c r="D14" i="2" l="1"/>
  <c r="D15" i="2" s="1"/>
  <c r="H14" i="2"/>
  <c r="H20" i="2" s="1"/>
  <c r="H21" i="2" s="1"/>
  <c r="G14" i="2"/>
  <c r="G15" i="2" s="1"/>
  <c r="E14" i="2"/>
  <c r="E20" i="2" s="1"/>
  <c r="E21" i="2" s="1"/>
  <c r="I14" i="2"/>
  <c r="I20" i="2" s="1"/>
  <c r="I21" i="2" s="1"/>
  <c r="F14" i="2"/>
  <c r="F20" i="2" s="1"/>
  <c r="F21" i="2" s="1"/>
  <c r="J14" i="2"/>
  <c r="J20" i="2" s="1"/>
  <c r="J21" i="2" s="1"/>
  <c r="D20" i="2" l="1"/>
  <c r="D21" i="2" s="1"/>
  <c r="G20" i="2"/>
  <c r="G21" i="2" s="1"/>
  <c r="H15" i="2"/>
  <c r="F15" i="2"/>
  <c r="J15" i="2"/>
  <c r="E15" i="2"/>
  <c r="I15" i="2"/>
  <c r="A11" i="2"/>
  <c r="A10" i="2"/>
  <c r="A9" i="2"/>
  <c r="A8" i="2"/>
  <c r="A7" i="2"/>
  <c r="A6" i="2"/>
  <c r="A5" i="2"/>
  <c r="A4" i="2"/>
  <c r="G23" i="2" l="1"/>
</calcChain>
</file>

<file path=xl/sharedStrings.xml><?xml version="1.0" encoding="utf-8"?>
<sst xmlns="http://schemas.openxmlformats.org/spreadsheetml/2006/main" count="176" uniqueCount="168">
  <si>
    <t>Antagandebild</t>
  </si>
  <si>
    <t>Lönesummeökning (inkl. reformer)</t>
  </si>
  <si>
    <t>Timlöneökning</t>
  </si>
  <si>
    <t>Öppen arbetslöshet (nivå i procent)</t>
  </si>
  <si>
    <t>KPI (genomsnitt, inflationstal)</t>
  </si>
  <si>
    <t>KPI (juni-juni)</t>
  </si>
  <si>
    <t>Förhöjt prisbasbelopp</t>
  </si>
  <si>
    <t>Utfall och prognos</t>
  </si>
  <si>
    <t>Antal särskilda pensionstillägg</t>
  </si>
  <si>
    <t>Retrofaktor, omställningspension</t>
  </si>
  <si>
    <t>Retrofaktor, förlängd omställningspension</t>
  </si>
  <si>
    <t>Antal personer med BTP, ålderspensionärer</t>
  </si>
  <si>
    <t>Genomsnittligt belopp per BTP-mottagare</t>
  </si>
  <si>
    <t>Genomsnittligt belopp per BTP-mottagare, ålderspensionär</t>
  </si>
  <si>
    <t>Antal personer med SBTP</t>
  </si>
  <si>
    <t>Genomsnittligt belopp per SBTP-mottagare</t>
  </si>
  <si>
    <t>Fördelning mellan beräkningsalternativen</t>
  </si>
  <si>
    <t>Utfyllnad till den enskildes pensionsrätt året före barnets födelse</t>
  </si>
  <si>
    <t>Utfyllnad till 75 procent av den genomsnittliga pensions-</t>
  </si>
  <si>
    <t>grundande inkomsten för alla försäkrade under 65 år</t>
  </si>
  <si>
    <t>Pensionsgrundande belopp</t>
  </si>
  <si>
    <t>Särskilt pensionstillägg, tkr</t>
  </si>
  <si>
    <t>Särskild efterlevandepension, totalsummma, tkr</t>
  </si>
  <si>
    <r>
      <t xml:space="preserve">Sysselsatta, timmar </t>
    </r>
    <r>
      <rPr>
        <vertAlign val="superscript"/>
        <sz val="12"/>
        <rFont val="Times New Roman"/>
        <family val="1"/>
      </rPr>
      <t>1)</t>
    </r>
    <r>
      <rPr>
        <sz val="12"/>
        <rFont val="Times New Roman"/>
        <family val="1"/>
      </rPr>
      <t xml:space="preserve"> (procentuell förändring)</t>
    </r>
  </si>
  <si>
    <t>Boendekostnadsindex - hyres- och bostadsrätter (inkl. värme, ej hush.el)</t>
  </si>
  <si>
    <t>Boendekostnadsindex - egna hem (exkl.värme)</t>
  </si>
  <si>
    <t>Anslaget totalt, tkr</t>
  </si>
  <si>
    <t>Antal garantipensioner till änkepension</t>
  </si>
  <si>
    <t xml:space="preserve">Antal (inkomstgrundade) änkepensioner  </t>
  </si>
  <si>
    <t>Garantipension till änkepension, tkr</t>
  </si>
  <si>
    <t>Antal (inkomstgrundade) omställningspensioner</t>
  </si>
  <si>
    <t>Antal garantipensioner till omställningspension</t>
  </si>
  <si>
    <t>Genomsnittlig (inkomstgrundad) änkepension, kr</t>
  </si>
  <si>
    <t>Genomsnittlig garantipension till änkepension, kr</t>
  </si>
  <si>
    <t>Genomsnittlig (inkomstgrundad) omställningspension, kr</t>
  </si>
  <si>
    <t>Genomsnittlig garantipension till omställningspension, kr</t>
  </si>
  <si>
    <t>Antal (inkomstgrundade) förlängda omställningspensioner</t>
  </si>
  <si>
    <t>Antal garantipensioner till förlängd omställningspension</t>
  </si>
  <si>
    <t>Genomsnittlig (inkomstgrundad) förlängd omställningspension, kr</t>
  </si>
  <si>
    <t>Genomsnittlig garantipension till förlängd omställningspension, kr</t>
  </si>
  <si>
    <t>Garantipension till förlängd omställningspension, tkr</t>
  </si>
  <si>
    <t>Garantipension till omställningspension, tkr</t>
  </si>
  <si>
    <t>Ränta statsskuldväxlar, 3 mån</t>
  </si>
  <si>
    <t>Ränta statsskuldväxlar, 6 mån</t>
  </si>
  <si>
    <t>Ränta statsobligationer, 5 år</t>
  </si>
  <si>
    <t>Ränta statsobligationer, 10 år</t>
  </si>
  <si>
    <t>Garantipension, födda 1937 eller tidigare, tkr</t>
  </si>
  <si>
    <t>Garantipension, födda 1938 eller senare, tkr</t>
  </si>
  <si>
    <t>Antal premiepensioner, egna, totalt</t>
  </si>
  <si>
    <t>Antal premiepensioner, egna, män</t>
  </si>
  <si>
    <t>Antal premiepensioner, egna, kvinnor</t>
  </si>
  <si>
    <t>Genomsnitt för tilläggspension, totalt, kr</t>
  </si>
  <si>
    <t>Genomsnitt för tilläggspension, kvinnor, kr</t>
  </si>
  <si>
    <t>Genomsnitt för tilläggspension, män, kr</t>
  </si>
  <si>
    <t>Genomsnitt för inkomstpension, totalt, kr</t>
  </si>
  <si>
    <t>Genomsnitt för inkomstpension, män, kr</t>
  </si>
  <si>
    <t>Genomsnitt för egen premiepension, totalt, kr</t>
  </si>
  <si>
    <t>Genomsnitt för egen premiepension, kvinnor, kr</t>
  </si>
  <si>
    <t>Retrofaktor garantipension födda 1937 eller tidigare</t>
  </si>
  <si>
    <t>Retrofaktor garantipension födda 1938 eller senare</t>
  </si>
  <si>
    <t>Retrofaktor tilläggspension</t>
  </si>
  <si>
    <t>Retrofaktor inkomstpension</t>
  </si>
  <si>
    <t>Retrofaktor premiepension</t>
  </si>
  <si>
    <t>Premiepension, tkr</t>
  </si>
  <si>
    <t>Genomsnitt för garantipension -1937, totalt, kr</t>
  </si>
  <si>
    <t>Genomsnitt för garantipension -1937, kvinnor, kr</t>
  </si>
  <si>
    <t>Genomsnitt för garantipension -1937, män, kr</t>
  </si>
  <si>
    <t>Genomsnitt för garantipension 1938-, totalt, kr</t>
  </si>
  <si>
    <t>Genomsnitt för garantipension 1938-, kvinnor, kr</t>
  </si>
  <si>
    <t>Genomsnitt för garantipension 1938-, män, kr</t>
  </si>
  <si>
    <t>Utbetalningar från AP-fonden, tkr</t>
  </si>
  <si>
    <t>Genomsnittligt antal Pbb</t>
  </si>
  <si>
    <t>Inkomstpension, tkr</t>
  </si>
  <si>
    <t>Antal ålderspensioner med garantipension födda  -1937, totalt</t>
  </si>
  <si>
    <t>Antal ålderspensioner med garantipension födda -1937, kvinnor</t>
  </si>
  <si>
    <t>Antal ålderspensioner med garantipension födda -1937, män</t>
  </si>
  <si>
    <t>Antal ålderspensioner med garantipension födda 1938-, totalt</t>
  </si>
  <si>
    <t>Antal ålderspensioner med garantipension födda 1938-, kvinnor</t>
  </si>
  <si>
    <t>Antal ålderspensioner med garantipension födda 1938-, män</t>
  </si>
  <si>
    <t>Antal ålderspensioner med inkomstpension, totalt</t>
  </si>
  <si>
    <t>Antal ålderspensioner med inkomstpension, kvinnor</t>
  </si>
  <si>
    <t>Antal ålderspensioner med inkomstpension, män</t>
  </si>
  <si>
    <t>Genomsnitt för egen premiepension, män, kr</t>
  </si>
  <si>
    <r>
      <t>1)</t>
    </r>
    <r>
      <rPr>
        <sz val="9"/>
        <rFont val="Times New Roman"/>
        <family val="1"/>
      </rPr>
      <t xml:space="preserve"> Sysselsättningskomponent</t>
    </r>
  </si>
  <si>
    <t>Antal äldreförsörjningsstöd</t>
  </si>
  <si>
    <t>Bostadstillägg till pensionärer, tkr</t>
  </si>
  <si>
    <t>BTP till ålderspension, tkr</t>
  </si>
  <si>
    <t>Särskilt bostadstillägg till pensionärer, tkr</t>
  </si>
  <si>
    <t>BTP till efterlevandepension m.m., tkr</t>
  </si>
  <si>
    <t>Antal personer med BTP, efterlevande m.m.</t>
  </si>
  <si>
    <t>Genomsnittligt belopp per BTP-mottagare, efterlevande m.m.</t>
  </si>
  <si>
    <t>Retrofaktor BTP</t>
  </si>
  <si>
    <t>Antal berörda familjer</t>
  </si>
  <si>
    <t>Ett fast belopp på ett inkomstbasbelopp</t>
  </si>
  <si>
    <t>Genomsnitt för inkomstpension, kvinnor, kr</t>
  </si>
  <si>
    <t>Tilläggspension, tkr</t>
  </si>
  <si>
    <t>Antal med efterlevandestöd till barn</t>
  </si>
  <si>
    <t>Inkomstgrundad barnpension, tkr</t>
  </si>
  <si>
    <t>Antal med inkomstgrundad barnpension</t>
  </si>
  <si>
    <t xml:space="preserve">Genomsnittsbelopp för inkomstgrundad  barnpension  </t>
  </si>
  <si>
    <t>Efterlevandestöd till barn, tkr</t>
  </si>
  <si>
    <t>Genomsnittsbelopp för efterlevandestöd till barn</t>
  </si>
  <si>
    <t>Retrofaktor inkomstgrundad änkepension</t>
  </si>
  <si>
    <t>Retrofaktor garantipension till änkepension</t>
  </si>
  <si>
    <t>Retrofaktor äldreförsörjningsstöd</t>
  </si>
  <si>
    <t>Genomsnittligt äldreförsörjningsstöd</t>
  </si>
  <si>
    <t>Äldreförsörjningsstöd, tkr</t>
  </si>
  <si>
    <t>Statlig ålderspensionsavgift, anslagsbelastning, tkr</t>
  </si>
  <si>
    <t>Utgiftsområde 11 Ekonomisk trygghet vid ålderdom</t>
  </si>
  <si>
    <t>Utgiftsområde 12 Ekonomisk trygghet för familjer och barn</t>
  </si>
  <si>
    <t>Antal premiepensioner, efterlevandeskydd under pensionstid, totalt</t>
  </si>
  <si>
    <t>Genomsnitt för premiepension, efterlevandeskydd  under pensionstid</t>
  </si>
  <si>
    <t>Antal personer med BTP</t>
  </si>
  <si>
    <t>Inkomstgrundad änkepension, tkr</t>
  </si>
  <si>
    <t>Inkomstgrundad omställningspension, tkr</t>
  </si>
  <si>
    <t>Inkomstgrundad förlängd omställningspension, tkr</t>
  </si>
  <si>
    <t>Antal ålderspensioner med tilläggspension, totalt</t>
  </si>
  <si>
    <t>Antal ålderspensioner med tilläggspension, kvinnor</t>
  </si>
  <si>
    <t>Antal ålderspensioner med tilläggspension, män</t>
  </si>
  <si>
    <t>Sysselsatta, personer (procentuell förändring)</t>
  </si>
  <si>
    <t>Statlig ålderspensionsavgift, prognostiserad slutlig avgift, tkr</t>
  </si>
  <si>
    <t>Hustrutillägg m.m., tkr</t>
  </si>
  <si>
    <t>Kostnadsersättningar</t>
  </si>
  <si>
    <t>Prestationsbaserade avgifter</t>
  </si>
  <si>
    <t>Administration och kostnadsersättningar, AP-fonden, tkr</t>
  </si>
  <si>
    <t>Provisionskostnader och externa kostnader</t>
  </si>
  <si>
    <t>AP-fondernas interna administrationskostnader</t>
  </si>
  <si>
    <t>Fördelning av AP-fondernas administrationskostnader m.m., tkr</t>
  </si>
  <si>
    <t>Äldreförsörjningsstöd till de utan bostadstillägg, tkr</t>
  </si>
  <si>
    <t>Äldreförsörjningsstöd till de med bostadstillägg, tkr</t>
  </si>
  <si>
    <t>Antal äldreförsörjningsstöd utan bostadstillägg</t>
  </si>
  <si>
    <t>Antal äldreförsörjningsstöd med bostadstillägg</t>
  </si>
  <si>
    <t>Genomsnittligt äldreförsörjningsstöd, utan bostadstillägg</t>
  </si>
  <si>
    <t>Genomsnittligt äldreförsörjningsstöd, med bostadstillägg</t>
  </si>
  <si>
    <t>Därav under utgiftstaket</t>
  </si>
  <si>
    <t>Överföringar till de europeiska gemenskaperna från AP-fonden, tkr</t>
  </si>
  <si>
    <t>Överföringar till de europeiska gemenskaperna från premiepensionssystemet, tkr</t>
  </si>
  <si>
    <t>Utgifter totalt, tkr</t>
  </si>
  <si>
    <t>1:1 Garantipension till ålderspension</t>
  </si>
  <si>
    <t>1:2 Efterlevandepensioner till vuxna</t>
  </si>
  <si>
    <t>1:3 Bostadstillägg till pensionärer</t>
  </si>
  <si>
    <t>1:4 Äldreförsörjningsstöd</t>
  </si>
  <si>
    <t>1:7 Pensionsrätt för barnår, anslag</t>
  </si>
  <si>
    <t>Antal sysselsatta, 1 000-tal</t>
  </si>
  <si>
    <t>Arbetslöshet, %, enligt ILO</t>
  </si>
  <si>
    <t>Antal arbetslösa enligt ILO, 1 000-tal</t>
  </si>
  <si>
    <t>Arbetskraften enligt ILO, 1 000-tal</t>
  </si>
  <si>
    <t>Total arbetslöshet inkl. åtgärder (nivå i procent)</t>
  </si>
  <si>
    <t>Utgifter inom Pensionsmyndighetens ansvarsområde</t>
  </si>
  <si>
    <t>Pensionsförmåner finansierade via sakanslag</t>
  </si>
  <si>
    <t>2:1.1 Pensionsmyndigheten</t>
  </si>
  <si>
    <t>Antal ålderspensioner, exkl. antal med endast premiepension</t>
  </si>
  <si>
    <t>BNP-förändring, fast pris</t>
  </si>
  <si>
    <t>BNP-förändring, löpande priser</t>
  </si>
  <si>
    <t>BNP, miljarder kronor</t>
  </si>
  <si>
    <t>1:5 Barnpension och efterlevandestöd</t>
  </si>
  <si>
    <t>Premiepensioner</t>
  </si>
  <si>
    <t xml:space="preserve"> </t>
  </si>
  <si>
    <t>Ålderspensionssystemet vid sidan av statens budget</t>
  </si>
  <si>
    <t>Inkomstbasbelopp (Pensionsmyndigheten)</t>
  </si>
  <si>
    <t>Inkomstindex (Pensionsmyndigheten)</t>
  </si>
  <si>
    <t>Balansindex (Pensionsmyndigheten)</t>
  </si>
  <si>
    <t xml:space="preserve">Prisbasbelopp </t>
  </si>
  <si>
    <t>Inkomstpension och tilläggspension m.m.</t>
  </si>
  <si>
    <t>Retrofaktor barnpension</t>
  </si>
  <si>
    <t>Retrofaktor efterlevandestöd</t>
  </si>
  <si>
    <t>Antal ålderspensionärer med garantipension totalt</t>
  </si>
  <si>
    <t>Genomsnitt för garantipension, totalt tkr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</si>
</sst>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3" formatCode="_-* #,##0.00\ _k_r_-;\-* #,##0.00\ _k_r_-;_-* &quot;-&quot;??\ _k_r_-;_-@_-"/>
    <numFmt numFmtId="164" formatCode="_(&quot;$&quot;* #,##0_);_(&quot;$&quot;* \(#,##0\);_(&quot;$&quot;* &quot;-&quot;_);_(@_)"/>
    <numFmt numFmtId="165" formatCode="_(* #,##0_);_(* \(#,##0\);_(* &quot;-&quot;_);_(@_)"/>
    <numFmt numFmtId="166" formatCode="#,##0.000"/>
    <numFmt numFmtId="167" formatCode="0.0"/>
    <numFmt numFmtId="168" formatCode="#,##0.0"/>
    <numFmt numFmtId="169" formatCode="0.000"/>
    <numFmt numFmtId="170" formatCode="General_)"/>
    <numFmt numFmtId="171" formatCode="#,##0.0000"/>
    <numFmt numFmtId="172" formatCode="0.00000"/>
    <numFmt numFmtId="173" formatCode="###\ ###\ ###\ ##0;\-###\ ###\ ###\ ##0;0;@"/>
  </numFmts>
  <fonts count="6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b/>
      <sz val="10"/>
      <name val="Arial"/>
      <family val="2"/>
    </font>
    <font>
      <b/>
      <sz val="14"/>
      <name val="Times New Roman"/>
      <family val="1"/>
    </font>
    <font>
      <vertAlign val="superscript"/>
      <sz val="12"/>
      <name val="Times New Roman"/>
      <family val="1"/>
    </font>
    <font>
      <vertAlign val="superscript"/>
      <sz val="8"/>
      <name val="Times New Roman"/>
      <family val="1"/>
    </font>
    <font>
      <sz val="10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b/>
      <i/>
      <sz val="14"/>
      <name val="Arial"/>
      <family val="2"/>
    </font>
    <font>
      <i/>
      <sz val="14"/>
      <name val="Arial"/>
      <family val="2"/>
    </font>
    <font>
      <sz val="10"/>
      <name val="Arial"/>
      <family val="2"/>
    </font>
    <font>
      <vertAlign val="superscript"/>
      <sz val="9"/>
      <name val="Times New Roman"/>
      <family val="1"/>
    </font>
    <font>
      <sz val="9"/>
      <name val="Times New Roman"/>
      <family val="1"/>
    </font>
    <font>
      <sz val="8"/>
      <name val="Arial"/>
      <family val="2"/>
    </font>
    <font>
      <sz val="10"/>
      <color indexed="13"/>
      <name val="Arial"/>
      <family val="2"/>
    </font>
    <font>
      <sz val="12"/>
      <color indexed="13"/>
      <name val="Times New Roman"/>
      <family val="1"/>
    </font>
    <font>
      <sz val="10"/>
      <color indexed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b/>
      <sz val="16"/>
      <color indexed="23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sz val="10"/>
      <name val="Courier"/>
      <family val="3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name val="Arial"/>
      <family val="2"/>
    </font>
    <font>
      <sz val="11"/>
      <color rgb="FF9C0006"/>
      <name val="Calibri"/>
      <family val="2"/>
      <scheme val="minor"/>
    </font>
    <font>
      <sz val="10"/>
      <color rgb="FFFFFF00"/>
      <name val="Arial"/>
      <family val="2"/>
    </font>
    <font>
      <sz val="12"/>
      <color rgb="FFFFFF00"/>
      <name val="Times New Roman"/>
      <family val="1"/>
    </font>
    <font>
      <sz val="9"/>
      <name val="Verdana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12"/>
      <color rgb="FFFF0000"/>
      <name val="Times New Roman"/>
      <family val="1"/>
    </font>
  </fonts>
  <fills count="4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35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55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indexed="23"/>
      </patternFill>
    </fill>
    <fill>
      <patternFill patternType="solid">
        <fgColor indexed="62"/>
      </patternFill>
    </fill>
    <fill>
      <patternFill patternType="solid">
        <fgColor indexed="53"/>
      </patternFill>
    </fill>
    <fill>
      <patternFill patternType="solid">
        <fgColor indexed="50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55"/>
      </bottom>
      <diagonal/>
    </border>
    <border>
      <left/>
      <right/>
      <top/>
      <bottom style="medium">
        <color indexed="55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double">
        <color indexed="64"/>
      </bottom>
      <diagonal/>
    </border>
  </borders>
  <cellStyleXfs count="203">
    <xf numFmtId="0" fontId="0" fillId="0" borderId="0"/>
    <xf numFmtId="0" fontId="32" fillId="2" borderId="0" applyNumberFormat="0" applyBorder="0" applyAlignment="0" applyProtection="0"/>
    <xf numFmtId="0" fontId="32" fillId="3" borderId="0" applyNumberFormat="0" applyBorder="0" applyAlignment="0" applyProtection="0"/>
    <xf numFmtId="0" fontId="32" fillId="4" borderId="0" applyNumberFormat="0" applyBorder="0" applyAlignment="0" applyProtection="0"/>
    <xf numFmtId="0" fontId="32" fillId="5" borderId="0" applyNumberFormat="0" applyBorder="0" applyAlignment="0" applyProtection="0"/>
    <xf numFmtId="0" fontId="32" fillId="2" borderId="0" applyNumberFormat="0" applyBorder="0" applyAlignment="0" applyProtection="0"/>
    <xf numFmtId="0" fontId="32" fillId="6" borderId="0" applyNumberFormat="0" applyBorder="0" applyAlignment="0" applyProtection="0"/>
    <xf numFmtId="0" fontId="32" fillId="2" borderId="0" applyNumberFormat="0" applyBorder="0" applyAlignment="0" applyProtection="0"/>
    <xf numFmtId="0" fontId="32" fillId="6" borderId="0" applyNumberFormat="0" applyBorder="0" applyAlignment="0" applyProtection="0"/>
    <xf numFmtId="0" fontId="32" fillId="7" borderId="0" applyNumberFormat="0" applyBorder="0" applyAlignment="0" applyProtection="0"/>
    <xf numFmtId="0" fontId="32" fillId="8" borderId="0" applyNumberFormat="0" applyBorder="0" applyAlignment="0" applyProtection="0"/>
    <xf numFmtId="0" fontId="32" fillId="9" borderId="0" applyNumberFormat="0" applyBorder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3" borderId="0" applyNumberFormat="0" applyBorder="0" applyAlignment="0" applyProtection="0"/>
    <xf numFmtId="0" fontId="32" fillId="12" borderId="0" applyNumberFormat="0" applyBorder="0" applyAlignment="0" applyProtection="0"/>
    <xf numFmtId="0" fontId="32" fillId="13" borderId="0" applyNumberFormat="0" applyBorder="0" applyAlignment="0" applyProtection="0"/>
    <xf numFmtId="0" fontId="32" fillId="11" borderId="0" applyNumberFormat="0" applyBorder="0" applyAlignment="0" applyProtection="0"/>
    <xf numFmtId="0" fontId="32" fillId="10" borderId="0" applyNumberFormat="0" applyBorder="0" applyAlignment="0" applyProtection="0"/>
    <xf numFmtId="0" fontId="32" fillId="14" borderId="0" applyNumberFormat="0" applyBorder="0" applyAlignment="0" applyProtection="0"/>
    <xf numFmtId="0" fontId="32" fillId="3" borderId="0" applyNumberFormat="0" applyBorder="0" applyAlignment="0" applyProtection="0"/>
    <xf numFmtId="0" fontId="32" fillId="15" borderId="0" applyNumberFormat="0" applyBorder="0" applyAlignment="0" applyProtection="0"/>
    <xf numFmtId="0" fontId="32" fillId="8" borderId="0" applyNumberFormat="0" applyBorder="0" applyAlignment="0" applyProtection="0"/>
    <xf numFmtId="0" fontId="32" fillId="14" borderId="0" applyNumberFormat="0" applyBorder="0" applyAlignment="0" applyProtection="0"/>
    <xf numFmtId="0" fontId="32" fillId="16" borderId="0" applyNumberFormat="0" applyBorder="0" applyAlignment="0" applyProtection="0"/>
    <xf numFmtId="0" fontId="33" fillId="11" borderId="0" applyNumberFormat="0" applyBorder="0" applyAlignment="0" applyProtection="0"/>
    <xf numFmtId="0" fontId="33" fillId="3" borderId="0" applyNumberFormat="0" applyBorder="0" applyAlignment="0" applyProtection="0"/>
    <xf numFmtId="0" fontId="33" fillId="12" borderId="0" applyNumberFormat="0" applyBorder="0" applyAlignment="0" applyProtection="0"/>
    <xf numFmtId="0" fontId="33" fillId="13" borderId="0" applyNumberFormat="0" applyBorder="0" applyAlignment="0" applyProtection="0"/>
    <xf numFmtId="0" fontId="33" fillId="17" borderId="0" applyNumberFormat="0" applyBorder="0" applyAlignment="0" applyProtection="0"/>
    <xf numFmtId="0" fontId="33" fillId="10" borderId="0" applyNumberFormat="0" applyBorder="0" applyAlignment="0" applyProtection="0"/>
    <xf numFmtId="0" fontId="33" fillId="18" borderId="0" applyNumberFormat="0" applyBorder="0" applyAlignment="0" applyProtection="0"/>
    <xf numFmtId="0" fontId="33" fillId="3" borderId="0" applyNumberFormat="0" applyBorder="0" applyAlignment="0" applyProtection="0"/>
    <xf numFmtId="0" fontId="33" fillId="15" borderId="0" applyNumberFormat="0" applyBorder="0" applyAlignment="0" applyProtection="0"/>
    <xf numFmtId="0" fontId="33" fillId="19" borderId="0" applyNumberFormat="0" applyBorder="0" applyAlignment="0" applyProtection="0"/>
    <xf numFmtId="0" fontId="33" fillId="17" borderId="0" applyNumberFormat="0" applyBorder="0" applyAlignment="0" applyProtection="0"/>
    <xf numFmtId="0" fontId="33" fillId="20" borderId="0" applyNumberFormat="0" applyBorder="0" applyAlignment="0" applyProtection="0"/>
    <xf numFmtId="0" fontId="33" fillId="17" borderId="0" applyNumberFormat="0" applyBorder="0" applyAlignment="0" applyProtection="0"/>
    <xf numFmtId="0" fontId="33" fillId="21" borderId="0" applyNumberFormat="0" applyBorder="0" applyAlignment="0" applyProtection="0"/>
    <xf numFmtId="0" fontId="33" fillId="12" borderId="0" applyNumberFormat="0" applyBorder="0" applyAlignment="0" applyProtection="0"/>
    <xf numFmtId="0" fontId="33" fillId="22" borderId="0" applyNumberFormat="0" applyBorder="0" applyAlignment="0" applyProtection="0"/>
    <xf numFmtId="0" fontId="33" fillId="17" borderId="0" applyNumberFormat="0" applyBorder="0" applyAlignment="0" applyProtection="0"/>
    <xf numFmtId="0" fontId="33" fillId="16" borderId="0" applyNumberFormat="0" applyBorder="0" applyAlignment="0" applyProtection="0"/>
    <xf numFmtId="0" fontId="32" fillId="4" borderId="1" applyNumberFormat="0" applyFont="0" applyAlignment="0" applyProtection="0"/>
    <xf numFmtId="0" fontId="34" fillId="8" borderId="0" applyNumberFormat="0" applyBorder="0" applyAlignment="0" applyProtection="0"/>
    <xf numFmtId="0" fontId="50" fillId="13" borderId="2" applyNumberFormat="0" applyAlignment="0" applyProtection="0"/>
    <xf numFmtId="0" fontId="38" fillId="7" borderId="0" applyNumberFormat="0" applyBorder="0" applyAlignment="0" applyProtection="0"/>
    <xf numFmtId="0" fontId="35" fillId="5" borderId="2" applyNumberFormat="0" applyAlignment="0" applyProtection="0"/>
    <xf numFmtId="0" fontId="36" fillId="23" borderId="3" applyNumberFormat="0" applyAlignment="0" applyProtection="0"/>
    <xf numFmtId="0" fontId="34" fillId="6" borderId="0" applyNumberFormat="0" applyBorder="0" applyAlignment="0" applyProtection="0"/>
    <xf numFmtId="0" fontId="37" fillId="0" borderId="0" applyNumberFormat="0" applyFill="0" applyBorder="0" applyAlignment="0" applyProtection="0"/>
    <xf numFmtId="0" fontId="33" fillId="24" borderId="0" applyNumberFormat="0" applyBorder="0" applyAlignment="0" applyProtection="0"/>
    <xf numFmtId="0" fontId="33" fillId="21" borderId="0" applyNumberFormat="0" applyBorder="0" applyAlignment="0" applyProtection="0"/>
    <xf numFmtId="0" fontId="33" fillId="12" borderId="0" applyNumberFormat="0" applyBorder="0" applyAlignment="0" applyProtection="0"/>
    <xf numFmtId="0" fontId="33" fillId="19" borderId="0" applyNumberFormat="0" applyBorder="0" applyAlignment="0" applyProtection="0"/>
    <xf numFmtId="0" fontId="33" fillId="17" borderId="0" applyNumberFormat="0" applyBorder="0" applyAlignment="0" applyProtection="0"/>
    <xf numFmtId="0" fontId="33" fillId="25" borderId="0" applyNumberFormat="0" applyBorder="0" applyAlignment="0" applyProtection="0"/>
    <xf numFmtId="0" fontId="37" fillId="0" borderId="0" applyNumberFormat="0" applyFill="0" applyBorder="0" applyAlignment="0" applyProtection="0"/>
    <xf numFmtId="0" fontId="38" fillId="26" borderId="0" applyNumberFormat="0" applyBorder="0" applyAlignment="0" applyProtection="0"/>
    <xf numFmtId="0" fontId="39" fillId="0" borderId="4" applyNumberFormat="0" applyFill="0" applyAlignment="0" applyProtection="0"/>
    <xf numFmtId="0" fontId="40" fillId="0" borderId="5" applyNumberFormat="0" applyFill="0" applyAlignment="0" applyProtection="0"/>
    <xf numFmtId="0" fontId="41" fillId="0" borderId="6" applyNumberFormat="0" applyFill="0" applyAlignment="0" applyProtection="0"/>
    <xf numFmtId="0" fontId="41" fillId="0" borderId="0" applyNumberFormat="0" applyFill="0" applyBorder="0" applyAlignment="0" applyProtection="0"/>
    <xf numFmtId="0" fontId="42" fillId="10" borderId="2" applyNumberFormat="0" applyAlignment="0" applyProtection="0"/>
    <xf numFmtId="0" fontId="42" fillId="10" borderId="2" applyNumberFormat="0" applyAlignment="0" applyProtection="0"/>
    <xf numFmtId="0" fontId="36" fillId="11" borderId="3" applyNumberFormat="0" applyAlignment="0" applyProtection="0"/>
    <xf numFmtId="0" fontId="43" fillId="0" borderId="7" applyNumberFormat="0" applyFill="0" applyAlignment="0" applyProtection="0"/>
    <xf numFmtId="0" fontId="51" fillId="0" borderId="8" applyNumberFormat="0" applyFill="0" applyAlignment="0" applyProtection="0"/>
    <xf numFmtId="0" fontId="44" fillId="27" borderId="0" applyNumberFormat="0" applyBorder="0" applyAlignment="0" applyProtection="0"/>
    <xf numFmtId="170" fontId="45" fillId="0" borderId="0"/>
    <xf numFmtId="0" fontId="4" fillId="4" borderId="2" applyNumberFormat="0" applyFont="0" applyAlignment="0" applyProtection="0"/>
    <xf numFmtId="0" fontId="46" fillId="5" borderId="9" applyNumberFormat="0" applyAlignment="0" applyProtection="0"/>
    <xf numFmtId="0" fontId="52" fillId="0" borderId="0" applyNumberFormat="0" applyFill="0" applyBorder="0" applyAlignment="0" applyProtection="0"/>
    <xf numFmtId="0" fontId="53" fillId="0" borderId="10" applyNumberFormat="0" applyFill="0" applyAlignment="0" applyProtection="0"/>
    <xf numFmtId="0" fontId="54" fillId="0" borderId="11" applyNumberFormat="0" applyFill="0" applyAlignment="0" applyProtection="0"/>
    <xf numFmtId="0" fontId="55" fillId="0" borderId="12" applyNumberFormat="0" applyFill="0" applyAlignment="0" applyProtection="0"/>
    <xf numFmtId="0" fontId="55" fillId="0" borderId="0" applyNumberFormat="0" applyFill="0" applyBorder="0" applyAlignment="0" applyProtection="0"/>
    <xf numFmtId="4" fontId="27" fillId="28" borderId="9" applyNumberFormat="0" applyProtection="0">
      <alignment vertical="center"/>
    </xf>
    <xf numFmtId="4" fontId="28" fillId="28" borderId="9" applyNumberFormat="0" applyProtection="0">
      <alignment vertical="center"/>
    </xf>
    <xf numFmtId="4" fontId="27" fillId="28" borderId="9" applyNumberFormat="0" applyProtection="0">
      <alignment horizontal="left" vertical="center" indent="1"/>
    </xf>
    <xf numFmtId="4" fontId="27" fillId="28" borderId="9" applyNumberFormat="0" applyProtection="0">
      <alignment horizontal="left" vertical="center" indent="1"/>
    </xf>
    <xf numFmtId="0" fontId="4" fillId="29" borderId="9" applyNumberFormat="0" applyProtection="0">
      <alignment horizontal="left" vertical="center" indent="1"/>
    </xf>
    <xf numFmtId="4" fontId="27" fillId="30" borderId="9" applyNumberFormat="0" applyProtection="0">
      <alignment horizontal="right" vertical="center"/>
    </xf>
    <xf numFmtId="4" fontId="27" fillId="31" borderId="9" applyNumberFormat="0" applyProtection="0">
      <alignment horizontal="right" vertical="center"/>
    </xf>
    <xf numFmtId="4" fontId="27" fillId="32" borderId="9" applyNumberFormat="0" applyProtection="0">
      <alignment horizontal="right" vertical="center"/>
    </xf>
    <xf numFmtId="4" fontId="27" fillId="33" borderId="9" applyNumberFormat="0" applyProtection="0">
      <alignment horizontal="right" vertical="center"/>
    </xf>
    <xf numFmtId="4" fontId="27" fillId="34" borderId="9" applyNumberFormat="0" applyProtection="0">
      <alignment horizontal="right" vertical="center"/>
    </xf>
    <xf numFmtId="4" fontId="27" fillId="35" borderId="9" applyNumberFormat="0" applyProtection="0">
      <alignment horizontal="right" vertical="center"/>
    </xf>
    <xf numFmtId="4" fontId="27" fillId="36" borderId="9" applyNumberFormat="0" applyProtection="0">
      <alignment horizontal="right" vertical="center"/>
    </xf>
    <xf numFmtId="4" fontId="27" fillId="37" borderId="9" applyNumberFormat="0" applyProtection="0">
      <alignment horizontal="right" vertical="center"/>
    </xf>
    <xf numFmtId="4" fontId="27" fillId="38" borderId="9" applyNumberFormat="0" applyProtection="0">
      <alignment horizontal="right" vertical="center"/>
    </xf>
    <xf numFmtId="4" fontId="26" fillId="39" borderId="9" applyNumberFormat="0" applyProtection="0">
      <alignment horizontal="left" vertical="center" indent="1"/>
    </xf>
    <xf numFmtId="4" fontId="27" fillId="40" borderId="13" applyNumberFormat="0" applyProtection="0">
      <alignment horizontal="left" vertical="center" indent="1"/>
    </xf>
    <xf numFmtId="4" fontId="29" fillId="41" borderId="0" applyNumberFormat="0" applyProtection="0">
      <alignment horizontal="left" vertical="center" indent="1"/>
    </xf>
    <xf numFmtId="0" fontId="4" fillId="29" borderId="9" applyNumberFormat="0" applyProtection="0">
      <alignment horizontal="left" vertical="center" indent="1"/>
    </xf>
    <xf numFmtId="4" fontId="30" fillId="40" borderId="9" applyNumberFormat="0" applyProtection="0">
      <alignment horizontal="left" vertical="center" indent="1"/>
    </xf>
    <xf numFmtId="4" fontId="30" fillId="42" borderId="9" applyNumberFormat="0" applyProtection="0">
      <alignment horizontal="left" vertical="center" indent="1"/>
    </xf>
    <xf numFmtId="0" fontId="4" fillId="42" borderId="9" applyNumberFormat="0" applyProtection="0">
      <alignment horizontal="left" vertical="center" indent="1"/>
    </xf>
    <xf numFmtId="0" fontId="4" fillId="42" borderId="9" applyNumberFormat="0" applyProtection="0">
      <alignment horizontal="left" vertical="center" indent="1"/>
    </xf>
    <xf numFmtId="0" fontId="4" fillId="43" borderId="9" applyNumberFormat="0" applyProtection="0">
      <alignment horizontal="left" vertical="center" indent="1"/>
    </xf>
    <xf numFmtId="0" fontId="4" fillId="43" borderId="9" applyNumberFormat="0" applyProtection="0">
      <alignment horizontal="left" vertical="center" indent="1"/>
    </xf>
    <xf numFmtId="0" fontId="4" fillId="44" borderId="9" applyNumberFormat="0" applyProtection="0">
      <alignment horizontal="left" vertical="center" indent="1"/>
    </xf>
    <xf numFmtId="0" fontId="4" fillId="44" borderId="9" applyNumberFormat="0" applyProtection="0">
      <alignment horizontal="left" vertical="center" indent="1"/>
    </xf>
    <xf numFmtId="0" fontId="4" fillId="29" borderId="9" applyNumberFormat="0" applyProtection="0">
      <alignment horizontal="left" vertical="center" indent="1"/>
    </xf>
    <xf numFmtId="0" fontId="4" fillId="29" borderId="9" applyNumberFormat="0" applyProtection="0">
      <alignment horizontal="left" vertical="center" indent="1"/>
    </xf>
    <xf numFmtId="4" fontId="27" fillId="45" borderId="9" applyNumberFormat="0" applyProtection="0">
      <alignment vertical="center"/>
    </xf>
    <xf numFmtId="4" fontId="28" fillId="45" borderId="9" applyNumberFormat="0" applyProtection="0">
      <alignment vertical="center"/>
    </xf>
    <xf numFmtId="4" fontId="27" fillId="45" borderId="9" applyNumberFormat="0" applyProtection="0">
      <alignment horizontal="left" vertical="center" indent="1"/>
    </xf>
    <xf numFmtId="4" fontId="27" fillId="45" borderId="9" applyNumberFormat="0" applyProtection="0">
      <alignment horizontal="left" vertical="center" indent="1"/>
    </xf>
    <xf numFmtId="4" fontId="27" fillId="40" borderId="9" applyNumberFormat="0" applyProtection="0">
      <alignment horizontal="right" vertical="center"/>
    </xf>
    <xf numFmtId="4" fontId="28" fillId="40" borderId="9" applyNumberFormat="0" applyProtection="0">
      <alignment horizontal="right" vertical="center"/>
    </xf>
    <xf numFmtId="0" fontId="4" fillId="29" borderId="9" applyNumberFormat="0" applyProtection="0">
      <alignment horizontal="left" vertical="center" indent="1"/>
    </xf>
    <xf numFmtId="0" fontId="4" fillId="29" borderId="9" applyNumberFormat="0" applyProtection="0">
      <alignment horizontal="left" vertical="center" indent="1"/>
    </xf>
    <xf numFmtId="0" fontId="31" fillId="0" borderId="0"/>
    <xf numFmtId="4" fontId="25" fillId="40" borderId="9" applyNumberFormat="0" applyProtection="0">
      <alignment horizontal="right" vertical="center"/>
    </xf>
    <xf numFmtId="173" fontId="4" fillId="0" borderId="0" applyFont="0" applyFill="0" applyBorder="0" applyAlignment="0" applyProtection="0"/>
    <xf numFmtId="0" fontId="48" fillId="0" borderId="14" applyNumberFormat="0" applyFill="0" applyAlignment="0" applyProtection="0"/>
    <xf numFmtId="0" fontId="47" fillId="0" borderId="0" applyNumberFormat="0" applyFill="0" applyBorder="0" applyAlignment="0" applyProtection="0"/>
    <xf numFmtId="0" fontId="48" fillId="0" borderId="15" applyNumberFormat="0" applyFill="0" applyAlignment="0" applyProtection="0"/>
    <xf numFmtId="165" fontId="3" fillId="0" borderId="0" applyFont="0" applyFill="0" applyBorder="0" applyAlignment="0" applyProtection="0"/>
    <xf numFmtId="0" fontId="46" fillId="13" borderId="9" applyNumberFormat="0" applyAlignment="0" applyProtection="0"/>
    <xf numFmtId="164" fontId="3" fillId="0" borderId="0" applyFon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6" fillId="0" borderId="0">
      <protection locked="0"/>
    </xf>
    <xf numFmtId="0" fontId="57" fillId="8" borderId="0" applyNumberFormat="0" applyBorder="0" applyAlignment="0" applyProtection="0"/>
    <xf numFmtId="9" fontId="4" fillId="0" borderId="0" applyFont="0" applyFill="0" applyBorder="0" applyAlignment="0" applyProtection="0"/>
    <xf numFmtId="4" fontId="27" fillId="40" borderId="9" applyNumberFormat="0" applyProtection="0">
      <alignment horizontal="left" vertical="center" indent="1"/>
    </xf>
    <xf numFmtId="4" fontId="27" fillId="42" borderId="9" applyNumberFormat="0" applyProtection="0">
      <alignment horizontal="left" vertical="center" indent="1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6" fillId="0" borderId="0">
      <protection locked="0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6" fillId="0" borderId="0">
      <protection locked="0"/>
    </xf>
    <xf numFmtId="43" fontId="4" fillId="0" borderId="0" applyFont="0" applyFill="0" applyBorder="0" applyAlignment="0" applyProtection="0"/>
    <xf numFmtId="0" fontId="56" fillId="0" borderId="0">
      <protection locked="0"/>
    </xf>
    <xf numFmtId="43" fontId="4" fillId="0" borderId="0" applyFont="0" applyFill="0" applyBorder="0" applyAlignment="0" applyProtection="0"/>
    <xf numFmtId="0" fontId="56" fillId="0" borderId="0">
      <protection locked="0"/>
    </xf>
    <xf numFmtId="43" fontId="4" fillId="0" borderId="0" applyFont="0" applyFill="0" applyBorder="0" applyAlignment="0" applyProtection="0"/>
    <xf numFmtId="0" fontId="56" fillId="0" borderId="0">
      <protection locked="0"/>
    </xf>
    <xf numFmtId="43" fontId="4" fillId="0" borderId="0" applyFont="0" applyFill="0" applyBorder="0" applyAlignment="0" applyProtection="0"/>
    <xf numFmtId="0" fontId="56" fillId="0" borderId="0">
      <protection locked="0"/>
    </xf>
    <xf numFmtId="43" fontId="4" fillId="0" borderId="0" applyFont="0" applyFill="0" applyBorder="0" applyAlignment="0" applyProtection="0"/>
    <xf numFmtId="0" fontId="56" fillId="0" borderId="0">
      <protection locked="0"/>
    </xf>
    <xf numFmtId="43" fontId="4" fillId="0" borderId="0" applyFont="0" applyFill="0" applyBorder="0" applyAlignment="0" applyProtection="0"/>
    <xf numFmtId="0" fontId="56" fillId="0" borderId="0">
      <protection locked="0"/>
    </xf>
    <xf numFmtId="0" fontId="56" fillId="0" borderId="0">
      <protection locked="0"/>
    </xf>
    <xf numFmtId="0" fontId="4" fillId="0" borderId="0">
      <protection locked="0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1" fillId="0" borderId="0">
      <protection locked="0"/>
    </xf>
    <xf numFmtId="43" fontId="4" fillId="0" borderId="0" applyFont="0" applyFill="0" applyBorder="0" applyAlignment="0" applyProtection="0"/>
    <xf numFmtId="0" fontId="61" fillId="0" borderId="0">
      <protection locked="0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1" fillId="0" borderId="0">
      <protection locked="0"/>
    </xf>
    <xf numFmtId="43" fontId="4" fillId="0" borderId="0" applyFont="0" applyFill="0" applyBorder="0" applyAlignment="0" applyProtection="0"/>
    <xf numFmtId="0" fontId="61" fillId="0" borderId="0">
      <protection locked="0"/>
    </xf>
    <xf numFmtId="4" fontId="27" fillId="40" borderId="9" applyNumberFormat="0" applyProtection="0">
      <alignment horizontal="left" vertical="center" indent="1"/>
    </xf>
    <xf numFmtId="4" fontId="27" fillId="42" borderId="9" applyNumberFormat="0" applyProtection="0">
      <alignment horizontal="left" vertical="center" indent="1"/>
    </xf>
    <xf numFmtId="4" fontId="25" fillId="40" borderId="9" applyNumberFormat="0" applyProtection="0">
      <alignment horizontal="right" vertical="center"/>
    </xf>
    <xf numFmtId="4" fontId="25" fillId="40" borderId="9" applyNumberFormat="0" applyProtection="0">
      <alignment horizontal="right" vertical="center"/>
    </xf>
    <xf numFmtId="0" fontId="61" fillId="0" borderId="0">
      <protection locked="0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2" fillId="0" borderId="0"/>
    <xf numFmtId="0" fontId="4" fillId="0" borderId="0">
      <protection locked="0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0" fontId="4" fillId="0" borderId="0">
      <protection locked="0"/>
    </xf>
    <xf numFmtId="0" fontId="1" fillId="0" borderId="0"/>
    <xf numFmtId="0" fontId="4" fillId="0" borderId="0">
      <protection locked="0"/>
    </xf>
    <xf numFmtId="0" fontId="4" fillId="0" borderId="0">
      <protection locked="0"/>
    </xf>
    <xf numFmtId="0" fontId="1" fillId="0" borderId="0"/>
  </cellStyleXfs>
  <cellXfs count="96">
    <xf numFmtId="0" fontId="0" fillId="0" borderId="0" xfId="0"/>
    <xf numFmtId="0" fontId="11" fillId="0" borderId="0" xfId="0" applyFont="1" applyFill="1" applyBorder="1"/>
    <xf numFmtId="0" fontId="14" fillId="0" borderId="0" xfId="0" applyFont="1" applyFill="1" applyBorder="1"/>
    <xf numFmtId="0" fontId="7" fillId="0" borderId="0" xfId="0" applyFont="1" applyFill="1" applyBorder="1"/>
    <xf numFmtId="0" fontId="5" fillId="0" borderId="0" xfId="0" applyFont="1" applyFill="1" applyBorder="1"/>
    <xf numFmtId="0" fontId="6" fillId="0" borderId="0" xfId="0" applyFont="1" applyFill="1" applyBorder="1"/>
    <xf numFmtId="0" fontId="3" fillId="0" borderId="0" xfId="0" applyFont="1" applyFill="1" applyBorder="1"/>
    <xf numFmtId="0" fontId="9" fillId="0" borderId="0" xfId="0" applyFont="1" applyFill="1" applyBorder="1"/>
    <xf numFmtId="0" fontId="10" fillId="0" borderId="0" xfId="0" applyFont="1" applyFill="1" applyBorder="1"/>
    <xf numFmtId="0" fontId="8" fillId="0" borderId="0" xfId="0" applyFont="1" applyFill="1" applyBorder="1"/>
    <xf numFmtId="0" fontId="8" fillId="0" borderId="0" xfId="0" applyFont="1" applyFill="1"/>
    <xf numFmtId="0" fontId="7" fillId="0" borderId="0" xfId="0" applyFont="1" applyFill="1"/>
    <xf numFmtId="0" fontId="13" fillId="0" borderId="0" xfId="0" applyFont="1" applyFill="1" applyBorder="1"/>
    <xf numFmtId="0" fontId="20" fillId="0" borderId="0" xfId="0" applyFont="1" applyFill="1" applyBorder="1"/>
    <xf numFmtId="0" fontId="15" fillId="0" borderId="0" xfId="0" applyFont="1" applyFill="1" applyBorder="1"/>
    <xf numFmtId="0" fontId="16" fillId="0" borderId="0" xfId="0" applyFont="1" applyFill="1" applyBorder="1"/>
    <xf numFmtId="0" fontId="18" fillId="0" borderId="0" xfId="0" applyFont="1" applyFill="1" applyBorder="1"/>
    <xf numFmtId="0" fontId="15" fillId="0" borderId="16" xfId="0" applyFont="1" applyFill="1" applyBorder="1" applyAlignment="1">
      <alignment vertical="center"/>
    </xf>
    <xf numFmtId="0" fontId="7" fillId="0" borderId="16" xfId="0" applyFont="1" applyFill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0" fontId="19" fillId="0" borderId="0" xfId="0" applyFont="1" applyFill="1" applyBorder="1"/>
    <xf numFmtId="0" fontId="15" fillId="0" borderId="0" xfId="0" applyFont="1" applyFill="1" applyBorder="1" applyAlignment="1">
      <alignment vertical="center"/>
    </xf>
    <xf numFmtId="0" fontId="7" fillId="0" borderId="0" xfId="0" applyFont="1" applyBorder="1"/>
    <xf numFmtId="0" fontId="6" fillId="0" borderId="0" xfId="0" applyFont="1"/>
    <xf numFmtId="0" fontId="7" fillId="0" borderId="0" xfId="0" applyFont="1"/>
    <xf numFmtId="0" fontId="18" fillId="0" borderId="0" xfId="0" applyFont="1" applyFill="1" applyBorder="1" applyAlignment="1">
      <alignment vertical="center"/>
    </xf>
    <xf numFmtId="0" fontId="19" fillId="0" borderId="0" xfId="0" applyFont="1" applyFill="1"/>
    <xf numFmtId="0" fontId="19" fillId="0" borderId="0" xfId="0" applyFont="1"/>
    <xf numFmtId="0" fontId="24" fillId="0" borderId="0" xfId="0" applyFont="1"/>
    <xf numFmtId="0" fontId="23" fillId="0" borderId="16" xfId="0" applyFont="1" applyFill="1" applyBorder="1" applyAlignment="1">
      <alignment vertical="center"/>
    </xf>
    <xf numFmtId="3" fontId="0" fillId="0" borderId="0" xfId="0" applyNumberFormat="1"/>
    <xf numFmtId="3" fontId="10" fillId="0" borderId="0" xfId="0" applyNumberFormat="1" applyFont="1"/>
    <xf numFmtId="170" fontId="45" fillId="0" borderId="0" xfId="69" applyFont="1" applyBorder="1"/>
    <xf numFmtId="0" fontId="10" fillId="0" borderId="0" xfId="0" applyFont="1"/>
    <xf numFmtId="170" fontId="4" fillId="0" borderId="0" xfId="69" applyFont="1" applyBorder="1"/>
    <xf numFmtId="0" fontId="4" fillId="0" borderId="0" xfId="0" applyFont="1"/>
    <xf numFmtId="3" fontId="4" fillId="0" borderId="0" xfId="0" applyNumberFormat="1" applyFont="1" applyFill="1" applyBorder="1" applyProtection="1">
      <protection locked="0"/>
    </xf>
    <xf numFmtId="0" fontId="4" fillId="0" borderId="0" xfId="0" applyFont="1" applyBorder="1"/>
    <xf numFmtId="0" fontId="4" fillId="0" borderId="0" xfId="0" applyFont="1" applyFill="1" applyBorder="1"/>
    <xf numFmtId="3" fontId="4" fillId="0" borderId="0" xfId="0" applyNumberFormat="1" applyFont="1"/>
    <xf numFmtId="3" fontId="3" fillId="0" borderId="0" xfId="69" applyNumberFormat="1" applyFont="1" applyBorder="1"/>
    <xf numFmtId="3" fontId="4" fillId="0" borderId="0" xfId="69" applyNumberFormat="1" applyFont="1" applyBorder="1"/>
    <xf numFmtId="169" fontId="4" fillId="0" borderId="0" xfId="69" applyNumberFormat="1" applyFont="1" applyBorder="1"/>
    <xf numFmtId="2" fontId="4" fillId="0" borderId="0" xfId="69" applyNumberFormat="1" applyFont="1" applyBorder="1"/>
    <xf numFmtId="3" fontId="3" fillId="0" borderId="0" xfId="0" applyNumberFormat="1" applyFont="1"/>
    <xf numFmtId="169" fontId="4" fillId="0" borderId="0" xfId="0" applyNumberFormat="1" applyFont="1"/>
    <xf numFmtId="3" fontId="4" fillId="0" borderId="0" xfId="0" applyNumberFormat="1" applyFont="1" applyFill="1"/>
    <xf numFmtId="3" fontId="3" fillId="0" borderId="0" xfId="0" applyNumberFormat="1" applyFont="1" applyBorder="1"/>
    <xf numFmtId="3" fontId="4" fillId="0" borderId="0" xfId="0" applyNumberFormat="1" applyFont="1" applyBorder="1"/>
    <xf numFmtId="166" fontId="4" fillId="0" borderId="0" xfId="0" applyNumberFormat="1" applyFont="1" applyBorder="1"/>
    <xf numFmtId="166" fontId="4" fillId="0" borderId="0" xfId="0" applyNumberFormat="1" applyFont="1"/>
    <xf numFmtId="3" fontId="3" fillId="0" borderId="0" xfId="0" applyNumberFormat="1" applyFont="1" applyFill="1" applyBorder="1"/>
    <xf numFmtId="0" fontId="4" fillId="0" borderId="0" xfId="0" applyFont="1" applyFill="1"/>
    <xf numFmtId="166" fontId="4" fillId="0" borderId="0" xfId="0" applyNumberFormat="1" applyFont="1" applyFill="1"/>
    <xf numFmtId="4" fontId="4" fillId="0" borderId="0" xfId="0" applyNumberFormat="1" applyFont="1" applyFill="1"/>
    <xf numFmtId="172" fontId="4" fillId="0" borderId="0" xfId="0" applyNumberFormat="1" applyFont="1"/>
    <xf numFmtId="171" fontId="4" fillId="0" borderId="0" xfId="0" applyNumberFormat="1" applyFont="1"/>
    <xf numFmtId="0" fontId="59" fillId="0" borderId="0" xfId="0" applyFont="1"/>
    <xf numFmtId="0" fontId="58" fillId="0" borderId="16" xfId="0" applyFont="1" applyFill="1" applyBorder="1" applyAlignment="1">
      <alignment vertical="center"/>
    </xf>
    <xf numFmtId="0" fontId="59" fillId="0" borderId="0" xfId="0" applyFont="1" applyFill="1"/>
    <xf numFmtId="3" fontId="4" fillId="0" borderId="0" xfId="0" applyNumberFormat="1" applyFont="1" applyFill="1" applyBorder="1" applyProtection="1"/>
    <xf numFmtId="0" fontId="60" fillId="0" borderId="0" xfId="0" applyFont="1" applyAlignment="1">
      <alignment vertical="center"/>
    </xf>
    <xf numFmtId="166" fontId="0" fillId="0" borderId="0" xfId="0" applyNumberFormat="1"/>
    <xf numFmtId="4" fontId="4" fillId="0" borderId="0" xfId="0" applyNumberFormat="1" applyFont="1"/>
    <xf numFmtId="2" fontId="4" fillId="0" borderId="0" xfId="0" applyNumberFormat="1" applyFont="1" applyFill="1" applyBorder="1"/>
    <xf numFmtId="0" fontId="4" fillId="0" borderId="16" xfId="0" applyFont="1" applyFill="1" applyBorder="1" applyAlignment="1">
      <alignment vertical="center"/>
    </xf>
    <xf numFmtId="0" fontId="61" fillId="0" borderId="0" xfId="172">
      <protection locked="0"/>
    </xf>
    <xf numFmtId="0" fontId="62" fillId="0" borderId="0" xfId="0" applyFont="1" applyBorder="1"/>
    <xf numFmtId="0" fontId="62" fillId="0" borderId="0" xfId="0" applyFont="1" applyFill="1" applyBorder="1"/>
    <xf numFmtId="167" fontId="62" fillId="0" borderId="0" xfId="0" applyNumberFormat="1" applyFont="1" applyFill="1" applyBorder="1"/>
    <xf numFmtId="0" fontId="64" fillId="0" borderId="0" xfId="0" applyFont="1" applyFill="1"/>
    <xf numFmtId="0" fontId="63" fillId="0" borderId="0" xfId="0" applyFont="1" applyFill="1" applyBorder="1"/>
    <xf numFmtId="0" fontId="62" fillId="0" borderId="16" xfId="0" applyFont="1" applyFill="1" applyBorder="1" applyAlignment="1">
      <alignment vertical="center"/>
    </xf>
    <xf numFmtId="0" fontId="64" fillId="0" borderId="0" xfId="0" applyFont="1"/>
    <xf numFmtId="3" fontId="62" fillId="0" borderId="0" xfId="0" applyNumberFormat="1" applyFont="1" applyFill="1" applyBorder="1" applyProtection="1"/>
    <xf numFmtId="3" fontId="62" fillId="0" borderId="0" xfId="0" applyNumberFormat="1" applyFont="1" applyFill="1" applyBorder="1" applyProtection="1">
      <protection locked="0"/>
    </xf>
    <xf numFmtId="3" fontId="62" fillId="0" borderId="0" xfId="172" applyNumberFormat="1" applyFont="1" applyFill="1" applyBorder="1">
      <protection locked="0"/>
    </xf>
    <xf numFmtId="3" fontId="62" fillId="0" borderId="0" xfId="161" applyNumberFormat="1" applyFont="1" applyFill="1" applyBorder="1" applyProtection="1"/>
    <xf numFmtId="3" fontId="3" fillId="0" borderId="0" xfId="148" applyNumberFormat="1" applyFont="1" applyFill="1" applyBorder="1">
      <protection locked="0"/>
    </xf>
    <xf numFmtId="3" fontId="4" fillId="0" borderId="0" xfId="148" applyNumberFormat="1" applyFont="1" applyFill="1" applyProtection="1"/>
    <xf numFmtId="168" fontId="0" fillId="0" borderId="0" xfId="0" applyNumberFormat="1"/>
    <xf numFmtId="3" fontId="4" fillId="0" borderId="0" xfId="148" applyNumberFormat="1" applyFont="1" applyFill="1" applyBorder="1">
      <protection locked="0"/>
    </xf>
    <xf numFmtId="3" fontId="3" fillId="0" borderId="0" xfId="148" applyNumberFormat="1" applyFont="1" applyFill="1" applyBorder="1">
      <protection locked="0"/>
    </xf>
    <xf numFmtId="0" fontId="4" fillId="0" borderId="0" xfId="148">
      <protection locked="0"/>
    </xf>
    <xf numFmtId="3" fontId="4" fillId="0" borderId="0" xfId="148" applyNumberFormat="1" applyFont="1" applyFill="1" applyBorder="1">
      <protection locked="0"/>
    </xf>
    <xf numFmtId="3" fontId="4" fillId="0" borderId="0" xfId="148" applyNumberFormat="1" applyFont="1" applyFill="1" applyBorder="1" applyProtection="1"/>
    <xf numFmtId="3" fontId="4" fillId="0" borderId="0" xfId="148" applyNumberFormat="1" applyFont="1" applyFill="1" applyProtection="1"/>
    <xf numFmtId="3" fontId="4" fillId="0" borderId="0" xfId="148" applyNumberFormat="1" applyFont="1" applyFill="1" applyBorder="1" applyProtection="1"/>
    <xf numFmtId="3" fontId="4" fillId="0" borderId="0" xfId="148" applyNumberFormat="1" applyFont="1" applyFill="1">
      <protection locked="0"/>
    </xf>
    <xf numFmtId="3" fontId="4" fillId="0" borderId="0" xfId="148" applyNumberFormat="1" applyFont="1" applyFill="1">
      <protection locked="0"/>
    </xf>
    <xf numFmtId="3" fontId="4" fillId="0" borderId="0" xfId="148" applyNumberFormat="1" applyFont="1" applyFill="1">
      <protection locked="0"/>
    </xf>
    <xf numFmtId="3" fontId="4" fillId="0" borderId="0" xfId="148" applyNumberFormat="1" applyFont="1" applyFill="1" applyProtection="1"/>
    <xf numFmtId="3" fontId="4" fillId="0" borderId="0" xfId="148" applyNumberFormat="1" applyFont="1" applyFill="1" applyBorder="1">
      <protection locked="0"/>
    </xf>
    <xf numFmtId="2" fontId="4" fillId="0" borderId="0" xfId="0" applyNumberFormat="1" applyFont="1"/>
    <xf numFmtId="0" fontId="7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center"/>
    </xf>
  </cellXfs>
  <cellStyles count="203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Dekorfärg1" xfId="7" builtinId="30" customBuiltin="1"/>
    <cellStyle name="20% - Dekorfärg2" xfId="8" builtinId="34" customBuiltin="1"/>
    <cellStyle name="20% - Dekorfärg3" xfId="9" builtinId="38" customBuiltin="1"/>
    <cellStyle name="20% - Dekorfärg4" xfId="10" builtinId="42" customBuiltin="1"/>
    <cellStyle name="20% - Dekorfärg5" xfId="11" builtinId="46" customBuiltin="1"/>
    <cellStyle name="20% - Dekorfärg6" xfId="12" builtinId="50" customBuiltin="1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Dekorfärg1" xfId="19" builtinId="31" customBuiltin="1"/>
    <cellStyle name="40% - Dekorfärg2" xfId="20" builtinId="35" customBuiltin="1"/>
    <cellStyle name="40% - Dekorfärg3" xfId="21" builtinId="39" customBuiltin="1"/>
    <cellStyle name="40% - Dekorfärg4" xfId="22" builtinId="43" customBuiltin="1"/>
    <cellStyle name="40% - Dekorfärg5" xfId="23" builtinId="47" customBuiltin="1"/>
    <cellStyle name="40% - Dekorfärg6" xfId="24" builtinId="51" customBuiltin="1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- Dekorfärg1" xfId="31" builtinId="32" customBuiltin="1"/>
    <cellStyle name="60% - Dekorfärg2" xfId="32" builtinId="36" customBuiltin="1"/>
    <cellStyle name="60% - Dekorfärg3" xfId="33" builtinId="40" customBuiltin="1"/>
    <cellStyle name="60% - Dekorfärg4" xfId="34" builtinId="44" customBuiltin="1"/>
    <cellStyle name="60% - Dekorfärg5" xfId="35" builtinId="48" customBuiltin="1"/>
    <cellStyle name="60% - Dekorfärg6" xfId="36" builtinId="52" customBuiltin="1"/>
    <cellStyle name="Accent1" xfId="37"/>
    <cellStyle name="Accent2" xfId="38"/>
    <cellStyle name="Accent3" xfId="39"/>
    <cellStyle name="Accent4" xfId="40"/>
    <cellStyle name="Accent5" xfId="41"/>
    <cellStyle name="Accent6" xfId="42"/>
    <cellStyle name="Anteckning" xfId="43" builtinId="10" customBuiltin="1"/>
    <cellStyle name="Bad" xfId="44"/>
    <cellStyle name="Beräkning" xfId="45" builtinId="22" customBuiltin="1"/>
    <cellStyle name="Bra" xfId="46" builtinId="26" customBuiltin="1"/>
    <cellStyle name="Calculation" xfId="47"/>
    <cellStyle name="Check Cell" xfId="48"/>
    <cellStyle name="Dålig" xfId="49" builtinId="27" customBuiltin="1"/>
    <cellStyle name="Dålig 2" xfId="125"/>
    <cellStyle name="Explanatory Text" xfId="50"/>
    <cellStyle name="Färg1" xfId="51" builtinId="29" customBuiltin="1"/>
    <cellStyle name="Färg2" xfId="52" builtinId="33" customBuiltin="1"/>
    <cellStyle name="Färg3" xfId="53" builtinId="37" customBuiltin="1"/>
    <cellStyle name="Färg4" xfId="54" builtinId="41" customBuiltin="1"/>
    <cellStyle name="Färg5" xfId="55" builtinId="45" customBuiltin="1"/>
    <cellStyle name="Färg6" xfId="56" builtinId="49" customBuiltin="1"/>
    <cellStyle name="Förklarande text" xfId="57" builtinId="53" customBuiltin="1"/>
    <cellStyle name="Good" xfId="58"/>
    <cellStyle name="Heading 1" xfId="59"/>
    <cellStyle name="Heading 2" xfId="60"/>
    <cellStyle name="Heading 3" xfId="61"/>
    <cellStyle name="Heading 4" xfId="62"/>
    <cellStyle name="Indata" xfId="63" builtinId="20" customBuiltin="1"/>
    <cellStyle name="Input" xfId="64"/>
    <cellStyle name="Kontrollcell" xfId="65" builtinId="23" customBuiltin="1"/>
    <cellStyle name="Linked Cell" xfId="66"/>
    <cellStyle name="Länkad cell" xfId="67" builtinId="24" customBuiltin="1"/>
    <cellStyle name="Neutral" xfId="68" builtinId="28" customBuiltin="1"/>
    <cellStyle name="Normal" xfId="0" builtinId="0"/>
    <cellStyle name="Normal 10" xfId="146"/>
    <cellStyle name="Normal 11" xfId="147"/>
    <cellStyle name="Normal 12" xfId="148"/>
    <cellStyle name="Normal 13" xfId="159"/>
    <cellStyle name="Normal 14" xfId="167"/>
    <cellStyle name="Normal 15" xfId="172"/>
    <cellStyle name="Normal 16" xfId="165"/>
    <cellStyle name="Normal 17" xfId="161"/>
    <cellStyle name="Normal 2" xfId="124"/>
    <cellStyle name="Normal 2 2" xfId="184"/>
    <cellStyle name="Normal 2 2 2" xfId="202"/>
    <cellStyle name="Normal 2 3" xfId="199"/>
    <cellStyle name="Normal 2 4" xfId="197"/>
    <cellStyle name="Normal 3" xfId="131"/>
    <cellStyle name="Normal 3 2" xfId="185"/>
    <cellStyle name="Normal 3 3" xfId="200"/>
    <cellStyle name="Normal 4" xfId="134"/>
    <cellStyle name="Normal 4 2" xfId="183"/>
    <cellStyle name="Normal 5" xfId="136"/>
    <cellStyle name="Normal 5 2" xfId="201"/>
    <cellStyle name="Normal 6" xfId="138"/>
    <cellStyle name="Normal 6 2" xfId="198"/>
    <cellStyle name="Normal 7" xfId="140"/>
    <cellStyle name="Normal 8" xfId="142"/>
    <cellStyle name="Normal 9" xfId="144"/>
    <cellStyle name="Normal_Enkät" xfId="69"/>
    <cellStyle name="Note" xfId="70"/>
    <cellStyle name="Output" xfId="71"/>
    <cellStyle name="Procent 2" xfId="126"/>
    <cellStyle name="Rubrik" xfId="72" builtinId="15" customBuiltin="1"/>
    <cellStyle name="Rubrik 1" xfId="73" builtinId="16" customBuiltin="1"/>
    <cellStyle name="Rubrik 2" xfId="74" builtinId="17" customBuiltin="1"/>
    <cellStyle name="Rubrik 3" xfId="75" builtinId="18" customBuiltin="1"/>
    <cellStyle name="Rubrik 4" xfId="76" builtinId="19" customBuiltin="1"/>
    <cellStyle name="SAPBEXaggData" xfId="77"/>
    <cellStyle name="SAPBEXaggDataEmph" xfId="78"/>
    <cellStyle name="SAPBEXaggItem" xfId="79"/>
    <cellStyle name="SAPBEXaggItemX" xfId="80"/>
    <cellStyle name="SAPBEXchaText" xfId="81"/>
    <cellStyle name="SAPBEXexcBad7" xfId="82"/>
    <cellStyle name="SAPBEXexcBad8" xfId="83"/>
    <cellStyle name="SAPBEXexcBad9" xfId="84"/>
    <cellStyle name="SAPBEXexcCritical4" xfId="85"/>
    <cellStyle name="SAPBEXexcCritical5" xfId="86"/>
    <cellStyle name="SAPBEXexcCritical6" xfId="87"/>
    <cellStyle name="SAPBEXexcGood1" xfId="88"/>
    <cellStyle name="SAPBEXexcGood2" xfId="89"/>
    <cellStyle name="SAPBEXexcGood3" xfId="90"/>
    <cellStyle name="SAPBEXfilterDrill" xfId="91"/>
    <cellStyle name="SAPBEXfilterItem" xfId="92"/>
    <cellStyle name="SAPBEXfilterText" xfId="93"/>
    <cellStyle name="SAPBEXformats" xfId="94"/>
    <cellStyle name="SAPBEXheaderItem" xfId="95"/>
    <cellStyle name="SAPBEXheaderItem 2" xfId="127"/>
    <cellStyle name="SAPBEXheaderItem 3" xfId="168"/>
    <cellStyle name="SAPBEXheaderText" xfId="96"/>
    <cellStyle name="SAPBEXheaderText 2" xfId="128"/>
    <cellStyle name="SAPBEXheaderText 3" xfId="169"/>
    <cellStyle name="SAPBEXHLevel0" xfId="97"/>
    <cellStyle name="SAPBEXHLevel0X" xfId="98"/>
    <cellStyle name="SAPBEXHLevel1" xfId="99"/>
    <cellStyle name="SAPBEXHLevel1X" xfId="100"/>
    <cellStyle name="SAPBEXHLevel2" xfId="101"/>
    <cellStyle name="SAPBEXHLevel2X" xfId="102"/>
    <cellStyle name="SAPBEXHLevel3" xfId="103"/>
    <cellStyle name="SAPBEXHLevel3X" xfId="104"/>
    <cellStyle name="SAPBEXresData" xfId="105"/>
    <cellStyle name="SAPBEXresDataEmph" xfId="106"/>
    <cellStyle name="SAPBEXresItem" xfId="107"/>
    <cellStyle name="SAPBEXresItemX" xfId="108"/>
    <cellStyle name="SAPBEXstdData" xfId="109"/>
    <cellStyle name="SAPBEXstdDataEmph" xfId="110"/>
    <cellStyle name="SAPBEXstdItem" xfId="111"/>
    <cellStyle name="SAPBEXstdItemX" xfId="112"/>
    <cellStyle name="SAPBEXtitle" xfId="113"/>
    <cellStyle name="SAPBEXundefined" xfId="114"/>
    <cellStyle name="SAPBEXundefined 2" xfId="171"/>
    <cellStyle name="SAPBEXundefined 3" xfId="170"/>
    <cellStyle name="Style 25" xfId="115"/>
    <cellStyle name="Summa" xfId="116" builtinId="25" customBuiltin="1"/>
    <cellStyle name="Title" xfId="117"/>
    <cellStyle name="Total" xfId="118"/>
    <cellStyle name="Tusental (0)_LSPmm" xfId="119"/>
    <cellStyle name="Tusental 10" xfId="143"/>
    <cellStyle name="Tusental 11" xfId="145"/>
    <cellStyle name="Tusental 12" xfId="149"/>
    <cellStyle name="Tusental 13" xfId="151"/>
    <cellStyle name="Tusental 14" xfId="150"/>
    <cellStyle name="Tusental 15" xfId="152"/>
    <cellStyle name="Tusental 16" xfId="153"/>
    <cellStyle name="Tusental 17" xfId="154"/>
    <cellStyle name="Tusental 18" xfId="155"/>
    <cellStyle name="Tusental 19" xfId="156"/>
    <cellStyle name="Tusental 2" xfId="129"/>
    <cellStyle name="Tusental 20" xfId="157"/>
    <cellStyle name="Tusental 21" xfId="158"/>
    <cellStyle name="Tusental 22" xfId="166"/>
    <cellStyle name="Tusental 23" xfId="160"/>
    <cellStyle name="Tusental 24" xfId="164"/>
    <cellStyle name="Tusental 25" xfId="162"/>
    <cellStyle name="Tusental 26" xfId="163"/>
    <cellStyle name="Tusental 27" xfId="181"/>
    <cellStyle name="Tusental 28" xfId="173"/>
    <cellStyle name="Tusental 29" xfId="180"/>
    <cellStyle name="Tusental 3" xfId="132"/>
    <cellStyle name="Tusental 30" xfId="174"/>
    <cellStyle name="Tusental 31" xfId="179"/>
    <cellStyle name="Tusental 32" xfId="175"/>
    <cellStyle name="Tusental 33" xfId="178"/>
    <cellStyle name="Tusental 34" xfId="176"/>
    <cellStyle name="Tusental 35" xfId="177"/>
    <cellStyle name="Tusental 36" xfId="182"/>
    <cellStyle name="Tusental 37" xfId="194"/>
    <cellStyle name="Tusental 38" xfId="186"/>
    <cellStyle name="Tusental 39" xfId="193"/>
    <cellStyle name="Tusental 4" xfId="130"/>
    <cellStyle name="Tusental 40" xfId="187"/>
    <cellStyle name="Tusental 41" xfId="192"/>
    <cellStyle name="Tusental 42" xfId="188"/>
    <cellStyle name="Tusental 43" xfId="191"/>
    <cellStyle name="Tusental 44" xfId="189"/>
    <cellStyle name="Tusental 45" xfId="190"/>
    <cellStyle name="Tusental 46" xfId="195"/>
    <cellStyle name="Tusental 47" xfId="196"/>
    <cellStyle name="Tusental 5" xfId="133"/>
    <cellStyle name="Tusental 6" xfId="135"/>
    <cellStyle name="Tusental 7" xfId="137"/>
    <cellStyle name="Tusental 8" xfId="139"/>
    <cellStyle name="Tusental 9" xfId="141"/>
    <cellStyle name="Utdata" xfId="120" builtinId="21" customBuiltin="1"/>
    <cellStyle name="Valuta (0)_LSPmm" xfId="121"/>
    <cellStyle name="Warning Text" xfId="122"/>
    <cellStyle name="Varningstext" xfId="123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53619302949061"/>
          <c:y val="8.2774230054158918E-2"/>
          <c:w val="0.87894267163972928"/>
          <c:h val="0.64371950638101405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diagram!$A$18</c:f>
              <c:strCache>
                <c:ptCount val="1"/>
                <c:pt idx="0">
                  <c:v>Inkomstpension och tilläggspension m.m.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diagram!$D$17:$J$17</c:f>
              <c:numCache>
                <c:formatCode>General</c:formatCode>
                <c:ptCount val="7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</c:numCache>
            </c:numRef>
          </c:cat>
          <c:val>
            <c:numRef>
              <c:f>diagram!$D$18:$J$18</c:f>
              <c:numCache>
                <c:formatCode>#,##0</c:formatCode>
                <c:ptCount val="7"/>
                <c:pt idx="0">
                  <c:v>238.47819999999999</c:v>
                </c:pt>
                <c:pt idx="1">
                  <c:v>256.70330000000001</c:v>
                </c:pt>
                <c:pt idx="2">
                  <c:v>257.80500000000001</c:v>
                </c:pt>
                <c:pt idx="3">
                  <c:v>269.089</c:v>
                </c:pt>
                <c:pt idx="4">
                  <c:v>292.12099999999998</c:v>
                </c:pt>
                <c:pt idx="5">
                  <c:v>311.59800000000001</c:v>
                </c:pt>
                <c:pt idx="6">
                  <c:v>323.76299999999998</c:v>
                </c:pt>
              </c:numCache>
            </c:numRef>
          </c:val>
        </c:ser>
        <c:ser>
          <c:idx val="1"/>
          <c:order val="1"/>
          <c:tx>
            <c:strRef>
              <c:f>diagram!$A$19</c:f>
              <c:strCache>
                <c:ptCount val="1"/>
                <c:pt idx="0">
                  <c:v>Premiepensioner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diagram!$D$17:$J$17</c:f>
              <c:numCache>
                <c:formatCode>General</c:formatCode>
                <c:ptCount val="7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</c:numCache>
            </c:numRef>
          </c:cat>
          <c:val>
            <c:numRef>
              <c:f>diagram!$D$19:$J$19</c:f>
              <c:numCache>
                <c:formatCode>#,##0</c:formatCode>
                <c:ptCount val="7"/>
                <c:pt idx="0">
                  <c:v>2.4651999999999998</c:v>
                </c:pt>
                <c:pt idx="1">
                  <c:v>3.4062000000000001</c:v>
                </c:pt>
                <c:pt idx="2">
                  <c:v>4.6760000000000002</c:v>
                </c:pt>
                <c:pt idx="3">
                  <c:v>5.3049999999999997</c:v>
                </c:pt>
                <c:pt idx="4">
                  <c:v>6.4509999999999996</c:v>
                </c:pt>
                <c:pt idx="5">
                  <c:v>7.78</c:v>
                </c:pt>
                <c:pt idx="6">
                  <c:v>9.391</c:v>
                </c:pt>
              </c:numCache>
            </c:numRef>
          </c:val>
        </c:ser>
        <c:ser>
          <c:idx val="3"/>
          <c:order val="2"/>
          <c:tx>
            <c:strRef>
              <c:f>diagram!$A$20</c:f>
              <c:strCache>
                <c:ptCount val="1"/>
                <c:pt idx="0">
                  <c:v>Pensionsförmåner finansierade via sakanslag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diagram!$D$17:$J$17</c:f>
              <c:numCache>
                <c:formatCode>General</c:formatCode>
                <c:ptCount val="7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</c:numCache>
            </c:numRef>
          </c:cat>
          <c:val>
            <c:numRef>
              <c:f>diagram!$D$20:$J$20</c:f>
              <c:numCache>
                <c:formatCode>#,##0</c:formatCode>
                <c:ptCount val="7"/>
                <c:pt idx="0">
                  <c:v>48.023661392235667</c:v>
                </c:pt>
                <c:pt idx="1">
                  <c:v>46.818339663069231</c:v>
                </c:pt>
                <c:pt idx="2">
                  <c:v>46.250210000000003</c:v>
                </c:pt>
                <c:pt idx="3">
                  <c:v>45.166569681520706</c:v>
                </c:pt>
                <c:pt idx="4">
                  <c:v>43.667590868813974</c:v>
                </c:pt>
                <c:pt idx="5">
                  <c:v>42.448483379200589</c:v>
                </c:pt>
                <c:pt idx="6">
                  <c:v>41.667364387279726</c:v>
                </c:pt>
              </c:numCache>
            </c:numRef>
          </c:val>
        </c:ser>
        <c:ser>
          <c:idx val="0"/>
          <c:order val="3"/>
          <c:spPr>
            <a:solidFill>
              <a:sysClr val="window" lastClr="FFFFFF"/>
            </a:solidFill>
            <a:ln>
              <a:noFill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289</a:t>
                    </a:r>
                  </a:p>
                </c:rich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307</a:t>
                    </a:r>
                  </a:p>
                </c:rich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309</a:t>
                    </a:r>
                  </a:p>
                </c:rich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320</a:t>
                    </a:r>
                  </a:p>
                </c:rich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342</a:t>
                    </a:r>
                  </a:p>
                </c:rich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362</a:t>
                    </a:r>
                  </a:p>
                </c:rich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tx>
                <c:rich>
                  <a:bodyPr/>
                  <a:lstStyle/>
                  <a:p>
                    <a:r>
                      <a:rPr lang="en-US"/>
                      <a:t>375</a:t>
                    </a:r>
                  </a:p>
                </c:rich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diagram!$D$58:$J$58</c:f>
              <c:numCache>
                <c:formatCode>General</c:formatCode>
                <c:ptCount val="7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5976832"/>
        <c:axId val="175978752"/>
      </c:barChart>
      <c:catAx>
        <c:axId val="1759768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sv-SE" sz="800" b="0"/>
                  <a:t>år</a:t>
                </a:r>
              </a:p>
            </c:rich>
          </c:tx>
          <c:layout>
            <c:manualLayout>
              <c:xMode val="edge"/>
              <c:yMode val="edge"/>
              <c:x val="0.95173179459108093"/>
              <c:y val="0.769722427144025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  <c:crossAx val="1759787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5978752"/>
        <c:scaling>
          <c:orientation val="minMax"/>
          <c:max val="4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sv-SE" sz="800"/>
                  <a:t>miljarder kronor</a:t>
                </a:r>
              </a:p>
            </c:rich>
          </c:tx>
          <c:layout>
            <c:manualLayout>
              <c:xMode val="edge"/>
              <c:yMode val="edge"/>
              <c:x val="1.822238445359893E-2"/>
              <c:y val="9.2800820279630644E-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  <c:crossAx val="17597683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0"/>
        <c:delete val="1"/>
      </c:legendEntry>
      <c:legendEntry>
        <c:idx val="1"/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</c:legendEntry>
      <c:legendEntry>
        <c:idx val="2"/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</c:legendEntry>
      <c:legendEntry>
        <c:idx val="3"/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</c:legendEntry>
      <c:layout>
        <c:manualLayout>
          <c:xMode val="edge"/>
          <c:yMode val="edge"/>
          <c:x val="0.22342105984679905"/>
          <c:y val="0.79128749441692636"/>
          <c:w val="0.472163095250413"/>
          <c:h val="0.17420175981187064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v-SE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819150</xdr:colOff>
      <xdr:row>23</xdr:row>
      <xdr:rowOff>133349</xdr:rowOff>
    </xdr:from>
    <xdr:to>
      <xdr:col>11</xdr:col>
      <xdr:colOff>447674</xdr:colOff>
      <xdr:row>54</xdr:row>
      <xdr:rowOff>95249</xdr:rowOff>
    </xdr:to>
    <xdr:graphicFrame macro="">
      <xdr:nvGraphicFramePr>
        <xdr:cNvPr id="1068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"/>
  <dimension ref="A1:R244"/>
  <sheetViews>
    <sheetView tabSelected="1" zoomScale="80" zoomScaleNormal="80" workbookViewId="0">
      <pane ySplit="1125" topLeftCell="A199" activePane="bottomLeft"/>
      <selection activeCell="E4" sqref="E4"/>
      <selection pane="bottomLeft" activeCell="G246" sqref="G246"/>
    </sheetView>
  </sheetViews>
  <sheetFormatPr defaultRowHeight="15.75" x14ac:dyDescent="0.25"/>
  <cols>
    <col min="1" max="1" width="0.42578125" style="20" customWidth="1"/>
    <col min="2" max="2" width="2.5703125" style="20" customWidth="1"/>
    <col min="3" max="3" width="1.7109375" style="20" customWidth="1"/>
    <col min="4" max="4" width="2" style="20" customWidth="1"/>
    <col min="5" max="5" width="40.85546875" style="20" customWidth="1"/>
    <col min="6" max="6" width="13.85546875" style="28" customWidth="1"/>
    <col min="7" max="7" width="14.7109375" style="28" customWidth="1"/>
    <col min="8" max="9" width="15.28515625" style="20" customWidth="1"/>
    <col min="10" max="10" width="14.85546875" style="20" customWidth="1"/>
    <col min="11" max="11" width="15" style="20" customWidth="1"/>
    <col min="12" max="12" width="13.85546875" style="20" bestFit="1" customWidth="1"/>
    <col min="13" max="16384" width="9.140625" style="20"/>
  </cols>
  <sheetData>
    <row r="1" spans="1:13" ht="18.75" x14ac:dyDescent="0.3">
      <c r="A1" s="1" t="s">
        <v>148</v>
      </c>
      <c r="F1" s="24"/>
      <c r="G1" s="24"/>
    </row>
    <row r="2" spans="1:13" ht="13.5" customHeight="1" x14ac:dyDescent="0.25">
      <c r="A2" s="7"/>
      <c r="C2" s="3"/>
      <c r="D2" s="3"/>
      <c r="E2" s="3"/>
      <c r="F2" s="24"/>
      <c r="G2" s="24"/>
    </row>
    <row r="3" spans="1:13" x14ac:dyDescent="0.25">
      <c r="A3" s="4" t="s">
        <v>0</v>
      </c>
      <c r="B3" s="9"/>
      <c r="C3" s="3"/>
      <c r="D3" s="3"/>
      <c r="E3" s="3"/>
      <c r="F3" s="8">
        <v>2012</v>
      </c>
      <c r="G3" s="8">
        <v>2013</v>
      </c>
      <c r="H3" s="8">
        <v>2014</v>
      </c>
      <c r="I3" s="8">
        <v>2015</v>
      </c>
      <c r="J3" s="8">
        <v>2016</v>
      </c>
      <c r="K3" s="8">
        <v>2017</v>
      </c>
      <c r="L3" s="8">
        <v>2018</v>
      </c>
    </row>
    <row r="4" spans="1:13" x14ac:dyDescent="0.25">
      <c r="A4" s="9"/>
      <c r="B4" s="9"/>
      <c r="C4" s="3"/>
      <c r="D4" s="3"/>
      <c r="E4" s="3"/>
      <c r="F4" s="24"/>
      <c r="G4" s="24"/>
    </row>
    <row r="5" spans="1:13" x14ac:dyDescent="0.25">
      <c r="A5" s="9"/>
      <c r="B5" s="10" t="s">
        <v>1</v>
      </c>
      <c r="C5" s="11"/>
      <c r="D5" s="11"/>
      <c r="E5" s="11"/>
      <c r="F5" s="80">
        <v>3.76</v>
      </c>
      <c r="G5" s="80">
        <v>3.22</v>
      </c>
      <c r="H5" s="80">
        <v>4.32</v>
      </c>
      <c r="I5" s="80">
        <v>4.1100000000000003</v>
      </c>
      <c r="J5" s="80">
        <v>4.29</v>
      </c>
      <c r="K5" s="80">
        <v>4.25</v>
      </c>
      <c r="L5" s="80">
        <v>4.03</v>
      </c>
      <c r="M5" s="38"/>
    </row>
    <row r="6" spans="1:13" x14ac:dyDescent="0.25">
      <c r="A6" s="9"/>
      <c r="B6" s="10" t="s">
        <v>2</v>
      </c>
      <c r="C6" s="11"/>
      <c r="D6" s="11"/>
      <c r="E6" s="11"/>
      <c r="F6" s="80">
        <v>3.69</v>
      </c>
      <c r="G6" s="80">
        <v>2.56</v>
      </c>
      <c r="H6" s="80">
        <v>3.36</v>
      </c>
      <c r="I6" s="80">
        <v>2.2799999999999998</v>
      </c>
      <c r="J6" s="80">
        <v>3</v>
      </c>
      <c r="K6" s="80">
        <v>3.1</v>
      </c>
      <c r="L6" s="80">
        <v>3.2</v>
      </c>
    </row>
    <row r="7" spans="1:13" x14ac:dyDescent="0.25">
      <c r="A7" s="9"/>
      <c r="B7" s="10"/>
      <c r="C7" s="11"/>
      <c r="D7" s="11"/>
      <c r="E7" s="11"/>
      <c r="F7" s="67"/>
      <c r="G7" s="67"/>
      <c r="H7" s="68"/>
      <c r="I7" s="68"/>
      <c r="J7" s="68"/>
      <c r="K7" s="68"/>
      <c r="L7" s="68"/>
    </row>
    <row r="8" spans="1:13" ht="18.75" x14ac:dyDescent="0.25">
      <c r="A8" s="9"/>
      <c r="B8" s="10" t="s">
        <v>23</v>
      </c>
      <c r="C8" s="11"/>
      <c r="D8" s="11"/>
      <c r="E8" s="11"/>
      <c r="F8" s="80">
        <v>0.04</v>
      </c>
      <c r="G8" s="80">
        <v>0.66</v>
      </c>
      <c r="H8" s="80">
        <v>0.93</v>
      </c>
      <c r="I8" s="80">
        <v>1.79</v>
      </c>
      <c r="J8" s="80">
        <v>1.26</v>
      </c>
      <c r="K8" s="80">
        <v>1.1200000000000001</v>
      </c>
      <c r="L8" s="80">
        <v>0.81</v>
      </c>
    </row>
    <row r="9" spans="1:13" x14ac:dyDescent="0.25">
      <c r="A9" s="9"/>
      <c r="B9" s="10" t="s">
        <v>119</v>
      </c>
      <c r="C9" s="11"/>
      <c r="D9" s="11"/>
      <c r="E9" s="11"/>
      <c r="F9" s="80">
        <v>0.67</v>
      </c>
      <c r="G9" s="80">
        <v>1.02</v>
      </c>
      <c r="H9" s="80">
        <v>1.2</v>
      </c>
      <c r="I9" s="80">
        <v>1.03</v>
      </c>
      <c r="J9" s="80">
        <v>1.03</v>
      </c>
      <c r="K9" s="80">
        <v>0.92</v>
      </c>
      <c r="L9" s="80">
        <v>0.8</v>
      </c>
    </row>
    <row r="10" spans="1:13" x14ac:dyDescent="0.25">
      <c r="A10" s="9"/>
      <c r="B10" s="10" t="s">
        <v>143</v>
      </c>
      <c r="C10" s="11"/>
      <c r="D10" s="11"/>
      <c r="E10" s="11"/>
      <c r="F10" s="30">
        <v>4657.1099999999997</v>
      </c>
      <c r="G10" s="30">
        <v>4704.3999999999996</v>
      </c>
      <c r="H10" s="30">
        <v>4760.63</v>
      </c>
      <c r="I10" s="30">
        <v>4809.7299999999996</v>
      </c>
      <c r="J10" s="30">
        <v>4859.09</v>
      </c>
      <c r="K10" s="30">
        <v>4903.95</v>
      </c>
      <c r="L10" s="30">
        <v>4943.17</v>
      </c>
    </row>
    <row r="11" spans="1:13" x14ac:dyDescent="0.25">
      <c r="A11" s="9"/>
      <c r="B11" s="10"/>
      <c r="C11" s="11"/>
      <c r="D11" s="11"/>
      <c r="E11" s="11"/>
      <c r="F11" s="67"/>
      <c r="G11" s="67"/>
      <c r="H11" s="68"/>
      <c r="I11" s="68"/>
      <c r="J11" s="68"/>
      <c r="K11" s="68"/>
      <c r="L11" s="68"/>
    </row>
    <row r="12" spans="1:13" x14ac:dyDescent="0.25">
      <c r="A12" s="9"/>
      <c r="B12" s="10" t="s">
        <v>3</v>
      </c>
      <c r="C12" s="11"/>
      <c r="D12" s="11"/>
      <c r="E12" s="11"/>
      <c r="F12" s="80">
        <v>5.62</v>
      </c>
      <c r="G12" s="80">
        <v>5.49</v>
      </c>
      <c r="H12" s="80">
        <v>5.18</v>
      </c>
      <c r="I12" s="80">
        <v>4.8499999999999996</v>
      </c>
      <c r="J12" s="80">
        <v>4.78</v>
      </c>
      <c r="K12" s="80">
        <v>4.7300000000000004</v>
      </c>
      <c r="L12" s="80">
        <v>4.71</v>
      </c>
    </row>
    <row r="13" spans="1:13" x14ac:dyDescent="0.25">
      <c r="A13" s="9"/>
      <c r="B13" s="10" t="s">
        <v>147</v>
      </c>
      <c r="C13" s="11"/>
      <c r="D13" s="11"/>
      <c r="E13" s="11"/>
      <c r="F13" s="80">
        <v>9.17</v>
      </c>
      <c r="G13" s="80">
        <v>9.3000000000000007</v>
      </c>
      <c r="H13" s="80">
        <v>9.18</v>
      </c>
      <c r="I13" s="80">
        <v>8.65</v>
      </c>
      <c r="J13" s="80">
        <v>8.3800000000000008</v>
      </c>
      <c r="K13" s="80">
        <v>8.17</v>
      </c>
      <c r="L13" s="80">
        <v>7.98</v>
      </c>
    </row>
    <row r="14" spans="1:13" x14ac:dyDescent="0.25">
      <c r="A14" s="9"/>
      <c r="B14" s="10" t="s">
        <v>144</v>
      </c>
      <c r="C14" s="11"/>
      <c r="D14" s="11"/>
      <c r="E14" s="11"/>
      <c r="F14" s="80">
        <v>7.96</v>
      </c>
      <c r="G14" s="80">
        <v>8.01</v>
      </c>
      <c r="H14" s="80">
        <v>7.7</v>
      </c>
      <c r="I14" s="80">
        <v>7.32</v>
      </c>
      <c r="J14" s="80">
        <v>6.93</v>
      </c>
      <c r="K14" s="80">
        <v>6.59</v>
      </c>
      <c r="L14" s="80">
        <v>6.25</v>
      </c>
    </row>
    <row r="15" spans="1:13" x14ac:dyDescent="0.25">
      <c r="A15" s="9"/>
      <c r="B15" s="10" t="s">
        <v>145</v>
      </c>
      <c r="C15" s="11"/>
      <c r="D15" s="11"/>
      <c r="E15" s="11"/>
      <c r="F15" s="30">
        <v>403.02</v>
      </c>
      <c r="G15" s="30">
        <v>409.71</v>
      </c>
      <c r="H15" s="30">
        <v>397.01</v>
      </c>
      <c r="I15" s="30">
        <v>379.82</v>
      </c>
      <c r="J15" s="30">
        <v>361.8</v>
      </c>
      <c r="K15" s="30">
        <v>345.98</v>
      </c>
      <c r="L15" s="30">
        <v>329.63</v>
      </c>
    </row>
    <row r="16" spans="1:13" x14ac:dyDescent="0.25">
      <c r="A16" s="9"/>
      <c r="B16" s="10"/>
      <c r="C16" s="11"/>
      <c r="D16" s="11"/>
      <c r="E16" s="11"/>
      <c r="F16" s="69"/>
      <c r="G16" s="69"/>
      <c r="H16" s="68"/>
      <c r="I16" s="68"/>
      <c r="J16" s="68"/>
      <c r="K16" s="68"/>
      <c r="L16" s="68"/>
    </row>
    <row r="17" spans="1:12" x14ac:dyDescent="0.25">
      <c r="A17" s="9"/>
      <c r="B17" s="10" t="s">
        <v>146</v>
      </c>
      <c r="C17" s="11"/>
      <c r="D17" s="11"/>
      <c r="E17" s="11"/>
      <c r="F17" s="30">
        <v>5060.1400000000003</v>
      </c>
      <c r="G17" s="30">
        <v>5114.1099999999997</v>
      </c>
      <c r="H17" s="30">
        <v>5157.6400000000003</v>
      </c>
      <c r="I17" s="30">
        <v>5189.5600000000004</v>
      </c>
      <c r="J17" s="30">
        <v>5220.8999999999996</v>
      </c>
      <c r="K17" s="30">
        <v>5249.93</v>
      </c>
      <c r="L17" s="30">
        <v>5272.8</v>
      </c>
    </row>
    <row r="18" spans="1:12" x14ac:dyDescent="0.25">
      <c r="A18" s="9"/>
      <c r="B18" s="10"/>
      <c r="C18" s="11"/>
      <c r="D18" s="11"/>
      <c r="E18" s="11"/>
      <c r="F18" s="67"/>
      <c r="G18" s="67"/>
      <c r="H18" s="68"/>
      <c r="I18" s="68"/>
      <c r="J18" s="68"/>
      <c r="K18" s="68"/>
      <c r="L18" s="68"/>
    </row>
    <row r="19" spans="1:12" x14ac:dyDescent="0.25">
      <c r="A19" s="9"/>
      <c r="B19" s="10" t="s">
        <v>4</v>
      </c>
      <c r="C19" s="11"/>
      <c r="D19" s="11"/>
      <c r="E19" s="11"/>
      <c r="F19" s="80">
        <v>0.89</v>
      </c>
      <c r="G19" s="80">
        <v>-0.05</v>
      </c>
      <c r="H19" s="80">
        <v>0.54</v>
      </c>
      <c r="I19" s="80">
        <v>1.84</v>
      </c>
      <c r="J19" s="80">
        <v>2.72</v>
      </c>
      <c r="K19" s="80">
        <v>3.02</v>
      </c>
      <c r="L19" s="80">
        <v>3.04</v>
      </c>
    </row>
    <row r="20" spans="1:12" x14ac:dyDescent="0.25">
      <c r="A20" s="9"/>
      <c r="B20" s="10" t="s">
        <v>5</v>
      </c>
      <c r="C20" s="11"/>
      <c r="D20" s="11"/>
      <c r="E20" s="11"/>
      <c r="F20" s="80">
        <v>1.02</v>
      </c>
      <c r="G20" s="80">
        <v>-0.15</v>
      </c>
      <c r="H20" s="80">
        <v>0.55000000000000004</v>
      </c>
      <c r="I20" s="80">
        <v>1.8</v>
      </c>
      <c r="J20" s="80">
        <v>2.72</v>
      </c>
      <c r="K20" s="80">
        <v>3.02</v>
      </c>
      <c r="L20" s="80">
        <v>3.04</v>
      </c>
    </row>
    <row r="21" spans="1:12" x14ac:dyDescent="0.25">
      <c r="A21" s="9"/>
      <c r="B21" s="10"/>
      <c r="C21" s="11"/>
      <c r="D21" s="11"/>
      <c r="E21" s="11"/>
      <c r="F21" s="67"/>
      <c r="G21" s="67"/>
      <c r="H21" s="68"/>
      <c r="I21" s="68"/>
      <c r="J21" s="68"/>
      <c r="K21" s="68"/>
      <c r="L21" s="68"/>
    </row>
    <row r="22" spans="1:12" x14ac:dyDescent="0.25">
      <c r="A22" s="9"/>
      <c r="B22" s="11" t="s">
        <v>160</v>
      </c>
      <c r="C22" s="11"/>
      <c r="D22" s="11"/>
      <c r="E22" s="11"/>
      <c r="F22" s="63">
        <v>149.32</v>
      </c>
      <c r="G22" s="63">
        <v>154.84</v>
      </c>
      <c r="H22" s="63">
        <v>155.61000000000001</v>
      </c>
      <c r="I22" s="63">
        <v>159.9</v>
      </c>
      <c r="J22" s="63">
        <v>166.33</v>
      </c>
      <c r="K22" s="63">
        <v>173.19</v>
      </c>
      <c r="L22" s="63">
        <v>179.27</v>
      </c>
    </row>
    <row r="23" spans="1:12" x14ac:dyDescent="0.25">
      <c r="A23" s="9"/>
      <c r="B23" s="11" t="s">
        <v>161</v>
      </c>
      <c r="C23" s="11"/>
      <c r="D23" s="11"/>
      <c r="E23" s="11"/>
      <c r="F23" s="64">
        <v>140.44999999999999</v>
      </c>
      <c r="G23" s="35">
        <v>148.53</v>
      </c>
      <c r="H23" s="35">
        <v>146.84</v>
      </c>
      <c r="I23" s="93">
        <v>151.49</v>
      </c>
      <c r="J23" s="35">
        <v>163.16</v>
      </c>
      <c r="K23" s="35">
        <v>173.19</v>
      </c>
      <c r="L23" s="35">
        <v>179.18</v>
      </c>
    </row>
    <row r="24" spans="1:12" x14ac:dyDescent="0.25">
      <c r="A24" s="9"/>
      <c r="B24" s="26"/>
      <c r="C24" s="11"/>
      <c r="D24" s="11"/>
      <c r="E24" s="11"/>
      <c r="F24" s="37"/>
      <c r="G24" s="37"/>
      <c r="H24" s="38"/>
      <c r="I24" s="68"/>
      <c r="J24" s="68"/>
      <c r="K24" s="68"/>
      <c r="L24" s="68"/>
    </row>
    <row r="25" spans="1:12" x14ac:dyDescent="0.25">
      <c r="A25" s="9"/>
      <c r="B25" s="11" t="s">
        <v>162</v>
      </c>
      <c r="C25" s="11"/>
      <c r="D25" s="11"/>
      <c r="E25" s="11"/>
      <c r="F25" s="39">
        <v>44000</v>
      </c>
      <c r="G25" s="39">
        <v>44500</v>
      </c>
      <c r="H25" s="39">
        <v>44400</v>
      </c>
      <c r="I25" s="39">
        <v>44600</v>
      </c>
      <c r="J25" s="39">
        <v>45400</v>
      </c>
      <c r="K25" s="39">
        <v>46600</v>
      </c>
      <c r="L25" s="39">
        <v>48000</v>
      </c>
    </row>
    <row r="26" spans="1:12" x14ac:dyDescent="0.25">
      <c r="A26" s="9"/>
      <c r="B26" s="10" t="s">
        <v>6</v>
      </c>
      <c r="C26" s="11"/>
      <c r="D26" s="11"/>
      <c r="E26" s="11"/>
      <c r="F26" s="39">
        <v>44900</v>
      </c>
      <c r="G26" s="39">
        <v>45400</v>
      </c>
      <c r="H26" s="39">
        <v>45300</v>
      </c>
      <c r="I26" s="39">
        <v>45600</v>
      </c>
      <c r="J26" s="39">
        <v>46400</v>
      </c>
      <c r="K26" s="39">
        <v>47600</v>
      </c>
      <c r="L26" s="39">
        <v>49100</v>
      </c>
    </row>
    <row r="27" spans="1:12" x14ac:dyDescent="0.25">
      <c r="A27" s="9"/>
      <c r="B27" s="11" t="s">
        <v>159</v>
      </c>
      <c r="C27" s="11"/>
      <c r="D27" s="11"/>
      <c r="E27" s="11"/>
      <c r="F27" s="39">
        <v>54600</v>
      </c>
      <c r="G27" s="39">
        <v>56600</v>
      </c>
      <c r="H27" s="39">
        <v>56900</v>
      </c>
      <c r="I27" s="39">
        <v>58500</v>
      </c>
      <c r="J27" s="39">
        <v>60800</v>
      </c>
      <c r="K27" s="39">
        <v>63400</v>
      </c>
      <c r="L27" s="39">
        <v>65600</v>
      </c>
    </row>
    <row r="28" spans="1:12" x14ac:dyDescent="0.25">
      <c r="A28" s="9"/>
      <c r="B28" s="10"/>
      <c r="C28" s="11"/>
      <c r="D28" s="11"/>
      <c r="E28" s="11"/>
      <c r="F28" s="67"/>
      <c r="G28" s="67"/>
      <c r="H28" s="68"/>
      <c r="I28" s="68"/>
      <c r="J28" s="68"/>
      <c r="K28" s="68"/>
      <c r="L28" s="68"/>
    </row>
    <row r="29" spans="1:12" x14ac:dyDescent="0.25">
      <c r="A29" s="9"/>
      <c r="B29" s="10" t="s">
        <v>24</v>
      </c>
      <c r="C29" s="11"/>
      <c r="D29" s="11"/>
      <c r="E29" s="11"/>
      <c r="F29" s="80">
        <v>2.58</v>
      </c>
      <c r="G29" s="80">
        <v>2.2599999999999998</v>
      </c>
      <c r="H29" s="80">
        <v>1.75</v>
      </c>
      <c r="I29" s="80">
        <v>2</v>
      </c>
      <c r="J29" s="80">
        <v>2</v>
      </c>
      <c r="K29" s="80">
        <v>2</v>
      </c>
      <c r="L29" s="80">
        <v>2</v>
      </c>
    </row>
    <row r="30" spans="1:12" x14ac:dyDescent="0.25">
      <c r="A30" s="9"/>
      <c r="B30" s="10" t="s">
        <v>25</v>
      </c>
      <c r="C30" s="11"/>
      <c r="D30" s="11"/>
      <c r="E30" s="11"/>
      <c r="F30" s="80">
        <v>2.72</v>
      </c>
      <c r="G30" s="80">
        <v>-0.73</v>
      </c>
      <c r="H30" s="80">
        <v>0.73</v>
      </c>
      <c r="I30" s="80">
        <v>2</v>
      </c>
      <c r="J30" s="80">
        <v>2</v>
      </c>
      <c r="K30" s="80">
        <v>2</v>
      </c>
      <c r="L30" s="80">
        <v>2</v>
      </c>
    </row>
    <row r="31" spans="1:12" x14ac:dyDescent="0.25">
      <c r="A31" s="9"/>
      <c r="B31" s="10"/>
      <c r="C31" s="11"/>
      <c r="D31" s="11"/>
      <c r="E31" s="11"/>
      <c r="F31" s="67"/>
      <c r="G31" s="67"/>
      <c r="H31" s="68"/>
      <c r="I31" s="68"/>
      <c r="J31" s="68"/>
      <c r="K31" s="68"/>
      <c r="L31" s="68"/>
    </row>
    <row r="32" spans="1:12" x14ac:dyDescent="0.25">
      <c r="A32" s="9"/>
      <c r="B32" s="9" t="s">
        <v>42</v>
      </c>
      <c r="C32" s="11"/>
      <c r="D32" s="11"/>
      <c r="E32" s="11"/>
      <c r="F32" s="80">
        <v>1.25</v>
      </c>
      <c r="G32" s="80">
        <v>0.93</v>
      </c>
      <c r="H32" s="80">
        <v>0.92</v>
      </c>
      <c r="I32" s="80">
        <v>1.43</v>
      </c>
      <c r="J32" s="80">
        <v>2.15</v>
      </c>
      <c r="K32" s="80">
        <v>3.05</v>
      </c>
      <c r="L32" s="80">
        <v>4.01</v>
      </c>
    </row>
    <row r="33" spans="1:18" x14ac:dyDescent="0.25">
      <c r="A33" s="9"/>
      <c r="B33" s="9" t="s">
        <v>43</v>
      </c>
      <c r="C33" s="11"/>
      <c r="D33" s="11"/>
      <c r="E33" s="11"/>
      <c r="F33" s="80">
        <v>1.21</v>
      </c>
      <c r="G33" s="80">
        <v>0.91</v>
      </c>
      <c r="H33" s="80">
        <v>0.96</v>
      </c>
      <c r="I33" s="80">
        <v>1.54</v>
      </c>
      <c r="J33" s="80">
        <v>2.27</v>
      </c>
      <c r="K33" s="80">
        <v>3.2</v>
      </c>
      <c r="L33" s="80">
        <v>4.12</v>
      </c>
    </row>
    <row r="34" spans="1:18" x14ac:dyDescent="0.25">
      <c r="A34" s="9"/>
      <c r="B34" s="9" t="s">
        <v>44</v>
      </c>
      <c r="C34" s="3"/>
      <c r="D34" s="3"/>
      <c r="E34" s="3"/>
      <c r="F34" s="80">
        <v>1.1399999999999999</v>
      </c>
      <c r="G34" s="80">
        <v>1.56</v>
      </c>
      <c r="H34" s="80">
        <v>2.09</v>
      </c>
      <c r="I34" s="80">
        <v>2.94</v>
      </c>
      <c r="J34" s="80">
        <v>3.65</v>
      </c>
      <c r="K34" s="80">
        <v>4.2</v>
      </c>
      <c r="L34" s="80">
        <v>4.43</v>
      </c>
    </row>
    <row r="35" spans="1:18" x14ac:dyDescent="0.25">
      <c r="A35" s="9"/>
      <c r="B35" s="9" t="s">
        <v>45</v>
      </c>
      <c r="C35" s="3"/>
      <c r="D35" s="3"/>
      <c r="E35" s="3"/>
      <c r="F35" s="80">
        <v>1.59</v>
      </c>
      <c r="G35" s="80">
        <v>2.1</v>
      </c>
      <c r="H35" s="80">
        <v>2.64</v>
      </c>
      <c r="I35" s="80">
        <v>3.3</v>
      </c>
      <c r="J35" s="80">
        <v>3.88</v>
      </c>
      <c r="K35" s="80">
        <v>4.3899999999999997</v>
      </c>
      <c r="L35" s="80">
        <v>4.62</v>
      </c>
      <c r="Q35"/>
      <c r="R35" s="61"/>
    </row>
    <row r="36" spans="1:18" x14ac:dyDescent="0.25">
      <c r="A36" s="9"/>
      <c r="B36" s="9"/>
      <c r="C36" s="3"/>
      <c r="D36" s="3"/>
      <c r="E36" s="3"/>
      <c r="P36" s="61"/>
      <c r="Q36" s="61"/>
      <c r="R36" s="61"/>
    </row>
    <row r="37" spans="1:18" x14ac:dyDescent="0.25">
      <c r="A37" s="9"/>
      <c r="B37" s="9" t="s">
        <v>152</v>
      </c>
      <c r="C37" s="3"/>
      <c r="D37" s="3"/>
      <c r="E37" s="3"/>
      <c r="F37" s="80">
        <v>1.29</v>
      </c>
      <c r="G37" s="80">
        <v>0.95</v>
      </c>
      <c r="H37" s="80">
        <v>2.54</v>
      </c>
      <c r="I37" s="80">
        <v>2.89</v>
      </c>
      <c r="J37" s="80">
        <v>2.91</v>
      </c>
      <c r="K37" s="80">
        <v>2.72</v>
      </c>
      <c r="L37" s="80">
        <v>2.31</v>
      </c>
      <c r="P37" s="61"/>
      <c r="Q37" s="61"/>
      <c r="R37" s="61"/>
    </row>
    <row r="38" spans="1:18" x14ac:dyDescent="0.25">
      <c r="A38" s="9"/>
      <c r="B38" s="9" t="s">
        <v>153</v>
      </c>
      <c r="C38" s="3"/>
      <c r="D38" s="3"/>
      <c r="E38" s="3"/>
      <c r="F38" s="80">
        <v>1.99</v>
      </c>
      <c r="G38" s="80">
        <v>1.81</v>
      </c>
      <c r="H38" s="80">
        <v>4.1399999999999997</v>
      </c>
      <c r="I38" s="80">
        <v>4.8499999999999996</v>
      </c>
      <c r="J38" s="80">
        <v>4.6900000000000004</v>
      </c>
      <c r="K38" s="80">
        <v>4.58</v>
      </c>
      <c r="L38" s="80">
        <v>4.28</v>
      </c>
      <c r="P38" s="61"/>
      <c r="Q38" s="61"/>
      <c r="R38" s="61"/>
    </row>
    <row r="39" spans="1:18" x14ac:dyDescent="0.25">
      <c r="A39" s="9"/>
      <c r="B39" s="9" t="s">
        <v>154</v>
      </c>
      <c r="C39" s="3"/>
      <c r="D39" s="3"/>
      <c r="E39" s="3"/>
      <c r="F39" s="30">
        <v>3549.71</v>
      </c>
      <c r="G39" s="30">
        <v>3614.04</v>
      </c>
      <c r="H39" s="30">
        <v>3763.8</v>
      </c>
      <c r="I39" s="30">
        <v>3946.43</v>
      </c>
      <c r="J39" s="30">
        <v>4131.6099999999997</v>
      </c>
      <c r="K39" s="30">
        <v>4320.88</v>
      </c>
      <c r="L39" s="30">
        <v>4505.7299999999996</v>
      </c>
    </row>
    <row r="40" spans="1:18" x14ac:dyDescent="0.25">
      <c r="A40" s="9"/>
      <c r="B40" s="12"/>
      <c r="C40" s="3"/>
      <c r="D40" s="3"/>
      <c r="E40" s="3"/>
      <c r="F40" s="24"/>
      <c r="G40" s="24"/>
    </row>
    <row r="41" spans="1:18" x14ac:dyDescent="0.25">
      <c r="A41" s="9"/>
      <c r="B41" s="13" t="s">
        <v>83</v>
      </c>
      <c r="C41" s="3"/>
      <c r="D41" s="3"/>
      <c r="E41" s="3"/>
    </row>
    <row r="42" spans="1:18" x14ac:dyDescent="0.25">
      <c r="A42" s="9"/>
      <c r="C42" s="3"/>
      <c r="D42" s="3"/>
      <c r="E42" s="3"/>
      <c r="F42" s="24"/>
      <c r="G42" s="24"/>
    </row>
    <row r="43" spans="1:18" s="16" customFormat="1" ht="18.75" x14ac:dyDescent="0.3">
      <c r="A43" s="14" t="s">
        <v>7</v>
      </c>
      <c r="B43" s="15"/>
      <c r="F43" s="14">
        <v>2012</v>
      </c>
      <c r="G43" s="14">
        <v>2013</v>
      </c>
      <c r="H43" s="14">
        <v>2014</v>
      </c>
      <c r="I43" s="14">
        <v>2015</v>
      </c>
      <c r="J43" s="14">
        <v>2016</v>
      </c>
      <c r="K43" s="14">
        <v>2017</v>
      </c>
      <c r="L43" s="14">
        <v>2018</v>
      </c>
    </row>
    <row r="44" spans="1:18" x14ac:dyDescent="0.25">
      <c r="A44" s="9"/>
      <c r="B44" s="9"/>
      <c r="C44" s="3"/>
      <c r="D44" s="3"/>
      <c r="E44" s="3"/>
    </row>
    <row r="45" spans="1:18" s="6" customFormat="1" ht="42.75" customHeight="1" x14ac:dyDescent="0.25">
      <c r="A45" s="19" t="s">
        <v>108</v>
      </c>
      <c r="B45" s="25"/>
      <c r="C45" s="25"/>
      <c r="D45" s="25"/>
      <c r="E45" s="25"/>
      <c r="F45" s="28"/>
      <c r="G45" s="28"/>
    </row>
    <row r="46" spans="1:18" ht="19.5" customHeight="1" thickBot="1" x14ac:dyDescent="0.3">
      <c r="A46" s="5"/>
      <c r="B46" s="17" t="s">
        <v>138</v>
      </c>
      <c r="C46" s="18"/>
      <c r="D46" s="18"/>
      <c r="E46" s="18"/>
      <c r="F46" s="29"/>
      <c r="G46" s="29"/>
      <c r="H46" s="29"/>
      <c r="I46" s="29"/>
      <c r="J46" s="29"/>
      <c r="K46" s="29"/>
      <c r="L46" s="29"/>
    </row>
    <row r="47" spans="1:18" ht="16.5" thickTop="1" x14ac:dyDescent="0.25">
      <c r="A47" s="5"/>
      <c r="B47" s="3"/>
      <c r="C47" s="5" t="s">
        <v>26</v>
      </c>
      <c r="D47" s="5"/>
      <c r="E47" s="5"/>
      <c r="F47" s="51">
        <v>18034909</v>
      </c>
      <c r="G47" s="51">
        <v>16751265</v>
      </c>
      <c r="H47" s="51">
        <v>16491100</v>
      </c>
      <c r="I47" s="51">
        <v>15844500</v>
      </c>
      <c r="J47" s="51">
        <v>14731100</v>
      </c>
      <c r="K47" s="51">
        <v>13805800</v>
      </c>
      <c r="L47" s="51">
        <v>13634600</v>
      </c>
    </row>
    <row r="48" spans="1:18" ht="14.1" customHeight="1" x14ac:dyDescent="0.25">
      <c r="A48" s="5"/>
      <c r="B48" s="3"/>
      <c r="C48" s="3"/>
      <c r="D48" s="3"/>
      <c r="E48" s="3"/>
      <c r="F48" s="52"/>
      <c r="G48" s="52"/>
      <c r="H48" s="52"/>
      <c r="I48" s="52"/>
      <c r="J48" s="52"/>
      <c r="K48" s="52"/>
      <c r="L48" s="52"/>
    </row>
    <row r="49" spans="1:12" ht="14.1" customHeight="1" x14ac:dyDescent="0.25">
      <c r="A49" s="5"/>
      <c r="B49" s="3"/>
      <c r="C49" s="3"/>
      <c r="D49" s="3" t="s">
        <v>46</v>
      </c>
      <c r="E49" s="3"/>
      <c r="F49" s="46">
        <v>12475200</v>
      </c>
      <c r="G49" s="46">
        <v>11031585</v>
      </c>
      <c r="H49" s="46">
        <v>10019000</v>
      </c>
      <c r="I49" s="46">
        <v>8900000</v>
      </c>
      <c r="J49" s="46">
        <v>7819000</v>
      </c>
      <c r="K49" s="46">
        <v>6903000</v>
      </c>
      <c r="L49" s="46">
        <v>6202000</v>
      </c>
    </row>
    <row r="50" spans="1:12" x14ac:dyDescent="0.25">
      <c r="A50" s="5"/>
      <c r="B50" s="3"/>
      <c r="C50" s="3"/>
      <c r="D50" s="3" t="s">
        <v>47</v>
      </c>
      <c r="E50" s="3"/>
      <c r="F50" s="46">
        <v>5546143</v>
      </c>
      <c r="G50" s="46">
        <v>5706959</v>
      </c>
      <c r="H50" s="46">
        <v>6460000</v>
      </c>
      <c r="I50" s="46">
        <v>6933000</v>
      </c>
      <c r="J50" s="46">
        <v>6901000</v>
      </c>
      <c r="K50" s="46">
        <v>6892000</v>
      </c>
      <c r="L50" s="46">
        <v>7422000</v>
      </c>
    </row>
    <row r="51" spans="1:12" ht="12.75" customHeight="1" x14ac:dyDescent="0.25">
      <c r="A51" s="5"/>
      <c r="B51" s="3"/>
      <c r="C51" s="3"/>
      <c r="D51" s="3"/>
      <c r="E51" s="3"/>
      <c r="F51" s="52"/>
      <c r="G51" s="52"/>
      <c r="H51" s="52"/>
      <c r="I51" s="52"/>
      <c r="J51" s="52"/>
      <c r="K51" s="52"/>
      <c r="L51" s="52"/>
    </row>
    <row r="52" spans="1:12" x14ac:dyDescent="0.25">
      <c r="A52" s="5"/>
      <c r="B52" s="3"/>
      <c r="C52" s="3"/>
      <c r="D52" s="24" t="s">
        <v>166</v>
      </c>
      <c r="E52" s="3"/>
      <c r="F52" s="46">
        <v>805000</v>
      </c>
      <c r="G52" s="46">
        <v>760500</v>
      </c>
      <c r="H52" s="46">
        <v>774000</v>
      </c>
      <c r="I52" s="46">
        <v>773400</v>
      </c>
      <c r="J52" s="46">
        <v>726000</v>
      </c>
      <c r="K52" s="46">
        <v>674200</v>
      </c>
      <c r="L52" s="46">
        <v>663000</v>
      </c>
    </row>
    <row r="53" spans="1:12" ht="12" customHeight="1" x14ac:dyDescent="0.25">
      <c r="A53" s="5"/>
      <c r="B53" s="3"/>
      <c r="C53" s="3"/>
      <c r="D53" s="3"/>
      <c r="E53" s="3"/>
      <c r="F53" s="52"/>
      <c r="G53" s="52"/>
      <c r="H53" s="52"/>
      <c r="I53" s="52"/>
      <c r="J53" s="52"/>
      <c r="K53" s="52"/>
      <c r="L53" s="52"/>
    </row>
    <row r="54" spans="1:12" x14ac:dyDescent="0.25">
      <c r="A54" s="5"/>
      <c r="B54" s="3"/>
      <c r="C54" s="3"/>
      <c r="D54" s="3" t="s">
        <v>73</v>
      </c>
      <c r="E54" s="3"/>
      <c r="F54" s="46">
        <v>469900</v>
      </c>
      <c r="G54" s="46">
        <v>421700</v>
      </c>
      <c r="H54" s="46">
        <v>386900</v>
      </c>
      <c r="I54" s="46">
        <v>350800</v>
      </c>
      <c r="J54" s="46">
        <v>312600</v>
      </c>
      <c r="K54" s="46">
        <v>275500</v>
      </c>
      <c r="L54" s="46">
        <v>244700</v>
      </c>
    </row>
    <row r="55" spans="1:12" x14ac:dyDescent="0.25">
      <c r="A55" s="5"/>
      <c r="B55" s="3"/>
      <c r="C55" s="3"/>
      <c r="D55" s="3"/>
      <c r="E55" s="3" t="s">
        <v>74</v>
      </c>
      <c r="F55" s="46">
        <v>383000</v>
      </c>
      <c r="G55" s="46">
        <v>345600</v>
      </c>
      <c r="H55" s="46">
        <v>318700</v>
      </c>
      <c r="I55" s="46">
        <v>290300</v>
      </c>
      <c r="J55" s="46">
        <v>260100</v>
      </c>
      <c r="K55" s="46">
        <v>230600</v>
      </c>
      <c r="L55" s="46">
        <v>205800</v>
      </c>
    </row>
    <row r="56" spans="1:12" x14ac:dyDescent="0.25">
      <c r="A56" s="4"/>
      <c r="B56" s="3"/>
      <c r="C56" s="3"/>
      <c r="D56" s="3"/>
      <c r="E56" s="3" t="s">
        <v>75</v>
      </c>
      <c r="F56" s="46">
        <v>86900</v>
      </c>
      <c r="G56" s="46">
        <v>76100</v>
      </c>
      <c r="H56" s="46">
        <v>68200</v>
      </c>
      <c r="I56" s="46">
        <v>60500</v>
      </c>
      <c r="J56" s="46">
        <v>52500</v>
      </c>
      <c r="K56" s="46">
        <v>44900</v>
      </c>
      <c r="L56" s="46">
        <v>38900</v>
      </c>
    </row>
    <row r="57" spans="1:12" ht="13.5" customHeight="1" x14ac:dyDescent="0.25">
      <c r="A57" s="4"/>
      <c r="B57" s="3"/>
      <c r="C57" s="3"/>
      <c r="D57" s="3"/>
      <c r="E57" s="3"/>
      <c r="F57" s="52"/>
      <c r="G57" s="52"/>
      <c r="H57" s="52"/>
      <c r="I57" s="52"/>
      <c r="J57" s="52"/>
      <c r="K57" s="52"/>
      <c r="L57" s="52"/>
    </row>
    <row r="58" spans="1:12" x14ac:dyDescent="0.25">
      <c r="A58" s="4"/>
      <c r="B58" s="3"/>
      <c r="C58" s="3"/>
      <c r="D58" s="3" t="s">
        <v>76</v>
      </c>
      <c r="E58" s="3"/>
      <c r="F58" s="46">
        <v>335100</v>
      </c>
      <c r="G58" s="46">
        <v>338800</v>
      </c>
      <c r="H58" s="46">
        <v>387100</v>
      </c>
      <c r="I58" s="46">
        <v>422600</v>
      </c>
      <c r="J58" s="46">
        <v>413400</v>
      </c>
      <c r="K58" s="46">
        <v>398700</v>
      </c>
      <c r="L58" s="46">
        <v>418300</v>
      </c>
    </row>
    <row r="59" spans="1:12" x14ac:dyDescent="0.25">
      <c r="A59" s="5"/>
      <c r="B59" s="3"/>
      <c r="C59" s="3"/>
      <c r="D59" s="3"/>
      <c r="E59" s="3" t="s">
        <v>77</v>
      </c>
      <c r="F59" s="46">
        <v>261900</v>
      </c>
      <c r="G59" s="46">
        <v>264400</v>
      </c>
      <c r="H59" s="46">
        <v>300700</v>
      </c>
      <c r="I59" s="46">
        <v>326800</v>
      </c>
      <c r="J59" s="46">
        <v>319600</v>
      </c>
      <c r="K59" s="46">
        <v>308500</v>
      </c>
      <c r="L59" s="46">
        <v>322800</v>
      </c>
    </row>
    <row r="60" spans="1:12" x14ac:dyDescent="0.25">
      <c r="A60" s="5"/>
      <c r="B60" s="3"/>
      <c r="C60" s="3"/>
      <c r="D60" s="3"/>
      <c r="E60" s="3" t="s">
        <v>78</v>
      </c>
      <c r="F60" s="46">
        <v>73200</v>
      </c>
      <c r="G60" s="46">
        <v>74400</v>
      </c>
      <c r="H60" s="46">
        <v>86400</v>
      </c>
      <c r="I60" s="46">
        <v>95800</v>
      </c>
      <c r="J60" s="46">
        <v>93800</v>
      </c>
      <c r="K60" s="46">
        <v>90200</v>
      </c>
      <c r="L60" s="46">
        <v>95500</v>
      </c>
    </row>
    <row r="61" spans="1:12" ht="13.5" customHeight="1" x14ac:dyDescent="0.25">
      <c r="A61" s="4"/>
      <c r="B61" s="3"/>
      <c r="C61" s="3"/>
      <c r="D61" s="3"/>
      <c r="E61" s="3"/>
      <c r="F61" s="52"/>
      <c r="G61" s="52"/>
      <c r="H61" s="52"/>
      <c r="I61" s="52"/>
      <c r="J61" s="52"/>
      <c r="K61" s="52"/>
      <c r="L61" s="52"/>
    </row>
    <row r="62" spans="1:12" x14ac:dyDescent="0.25">
      <c r="A62" s="4"/>
      <c r="B62" s="3"/>
      <c r="C62" s="3"/>
      <c r="D62" s="24" t="s">
        <v>167</v>
      </c>
      <c r="E62" s="3"/>
      <c r="F62" s="46">
        <v>22400</v>
      </c>
      <c r="G62" s="46">
        <v>22100</v>
      </c>
      <c r="H62" s="46">
        <v>21300</v>
      </c>
      <c r="I62" s="46">
        <v>20500</v>
      </c>
      <c r="J62" s="46">
        <v>20300</v>
      </c>
      <c r="K62" s="46">
        <v>20500</v>
      </c>
      <c r="L62" s="46">
        <v>20600</v>
      </c>
    </row>
    <row r="63" spans="1:12" ht="12.75" customHeight="1" x14ac:dyDescent="0.25">
      <c r="A63" s="4"/>
      <c r="B63" s="3"/>
      <c r="C63" s="3"/>
      <c r="D63" s="3"/>
      <c r="E63" s="3"/>
      <c r="F63" s="52"/>
      <c r="G63" s="52"/>
      <c r="H63" s="52"/>
      <c r="I63" s="52"/>
      <c r="J63" s="52"/>
      <c r="K63" s="52"/>
      <c r="L63" s="52"/>
    </row>
    <row r="64" spans="1:12" x14ac:dyDescent="0.25">
      <c r="A64" s="4"/>
      <c r="B64" s="3"/>
      <c r="C64" s="3"/>
      <c r="D64" s="3" t="s">
        <v>64</v>
      </c>
      <c r="E64" s="3"/>
      <c r="F64" s="46">
        <v>26600</v>
      </c>
      <c r="G64" s="46">
        <v>26300</v>
      </c>
      <c r="H64" s="46">
        <v>26000</v>
      </c>
      <c r="I64" s="46">
        <v>25500</v>
      </c>
      <c r="J64" s="46">
        <v>25100</v>
      </c>
      <c r="K64" s="46">
        <v>25100</v>
      </c>
      <c r="L64" s="46">
        <v>25400</v>
      </c>
    </row>
    <row r="65" spans="1:12" x14ac:dyDescent="0.25">
      <c r="A65" s="5"/>
      <c r="B65" s="3"/>
      <c r="C65" s="3"/>
      <c r="D65" s="3"/>
      <c r="E65" s="3" t="s">
        <v>65</v>
      </c>
      <c r="F65" s="46">
        <v>28200</v>
      </c>
      <c r="G65" s="46">
        <v>27700</v>
      </c>
      <c r="H65" s="46">
        <v>27300</v>
      </c>
      <c r="I65" s="46">
        <v>26600</v>
      </c>
      <c r="J65" s="46">
        <v>26100</v>
      </c>
      <c r="K65" s="46">
        <v>26000</v>
      </c>
      <c r="L65" s="46">
        <v>26200</v>
      </c>
    </row>
    <row r="66" spans="1:12" x14ac:dyDescent="0.25">
      <c r="A66" s="4"/>
      <c r="B66" s="3"/>
      <c r="C66" s="3"/>
      <c r="D66" s="3"/>
      <c r="E66" s="3" t="s">
        <v>66</v>
      </c>
      <c r="F66" s="46">
        <v>19600</v>
      </c>
      <c r="G66" s="46">
        <v>19800</v>
      </c>
      <c r="H66" s="46">
        <v>20000</v>
      </c>
      <c r="I66" s="46">
        <v>20100</v>
      </c>
      <c r="J66" s="46">
        <v>20300</v>
      </c>
      <c r="K66" s="46">
        <v>20800</v>
      </c>
      <c r="L66" s="46">
        <v>21600</v>
      </c>
    </row>
    <row r="67" spans="1:12" ht="15.75" customHeight="1" x14ac:dyDescent="0.25">
      <c r="A67" s="4"/>
      <c r="B67" s="3"/>
      <c r="C67" s="3"/>
      <c r="D67" s="3"/>
      <c r="E67" s="3"/>
      <c r="F67" s="52"/>
      <c r="G67" s="52"/>
      <c r="H67" s="52"/>
      <c r="I67" s="52"/>
      <c r="J67" s="52"/>
      <c r="K67" s="52"/>
      <c r="L67" s="52"/>
    </row>
    <row r="68" spans="1:12" x14ac:dyDescent="0.25">
      <c r="A68" s="4"/>
      <c r="B68" s="3"/>
      <c r="C68" s="3"/>
      <c r="D68" s="3" t="s">
        <v>67</v>
      </c>
      <c r="E68" s="3"/>
      <c r="F68" s="46">
        <v>16500</v>
      </c>
      <c r="G68" s="46">
        <v>16800</v>
      </c>
      <c r="H68" s="46">
        <v>16600</v>
      </c>
      <c r="I68" s="46">
        <v>16400</v>
      </c>
      <c r="J68" s="46">
        <v>16700</v>
      </c>
      <c r="K68" s="46">
        <v>17300</v>
      </c>
      <c r="L68" s="46">
        <v>17800</v>
      </c>
    </row>
    <row r="69" spans="1:12" x14ac:dyDescent="0.25">
      <c r="A69" s="5"/>
      <c r="B69" s="3"/>
      <c r="C69" s="3"/>
      <c r="D69" s="3"/>
      <c r="E69" s="3" t="s">
        <v>68</v>
      </c>
      <c r="F69" s="46">
        <v>16400</v>
      </c>
      <c r="G69" s="46">
        <v>16600</v>
      </c>
      <c r="H69" s="46">
        <v>16200</v>
      </c>
      <c r="I69" s="46">
        <v>16000</v>
      </c>
      <c r="J69" s="46">
        <v>16200</v>
      </c>
      <c r="K69" s="46">
        <v>16600</v>
      </c>
      <c r="L69" s="46">
        <v>17000</v>
      </c>
    </row>
    <row r="70" spans="1:12" x14ac:dyDescent="0.25">
      <c r="A70" s="5"/>
      <c r="B70" s="3"/>
      <c r="C70" s="3"/>
      <c r="D70" s="3"/>
      <c r="E70" s="3" t="s">
        <v>69</v>
      </c>
      <c r="F70" s="46">
        <v>16900</v>
      </c>
      <c r="G70" s="46">
        <v>17700</v>
      </c>
      <c r="H70" s="46">
        <v>17700</v>
      </c>
      <c r="I70" s="46">
        <v>17600</v>
      </c>
      <c r="J70" s="46">
        <v>18400</v>
      </c>
      <c r="K70" s="46">
        <v>19500</v>
      </c>
      <c r="L70" s="46">
        <v>20200</v>
      </c>
    </row>
    <row r="71" spans="1:12" ht="13.5" customHeight="1" x14ac:dyDescent="0.25">
      <c r="A71" s="5"/>
      <c r="B71" s="3"/>
      <c r="C71" s="3"/>
      <c r="D71" s="3"/>
      <c r="E71" s="3"/>
      <c r="F71" s="52"/>
      <c r="G71" s="52"/>
      <c r="H71" s="52"/>
      <c r="I71" s="52"/>
      <c r="J71" s="52"/>
      <c r="K71" s="52"/>
      <c r="L71" s="52"/>
    </row>
    <row r="72" spans="1:12" x14ac:dyDescent="0.25">
      <c r="A72" s="5"/>
      <c r="B72" s="3"/>
      <c r="C72" s="3"/>
      <c r="D72" s="3" t="s">
        <v>58</v>
      </c>
      <c r="E72" s="3"/>
      <c r="F72" s="53">
        <v>0.997154350365</v>
      </c>
      <c r="G72" s="53">
        <v>0.99464719327999995</v>
      </c>
      <c r="H72" s="53">
        <v>0.99659200000000003</v>
      </c>
      <c r="I72" s="53">
        <v>0.99659200000000003</v>
      </c>
      <c r="J72" s="53">
        <v>0.99659200000000003</v>
      </c>
      <c r="K72" s="53">
        <v>0.99659200000000003</v>
      </c>
      <c r="L72" s="53">
        <v>0.99659200000000003</v>
      </c>
    </row>
    <row r="73" spans="1:12" x14ac:dyDescent="0.25">
      <c r="A73" s="5"/>
      <c r="B73" s="3"/>
      <c r="C73" s="3"/>
      <c r="D73" s="3" t="s">
        <v>59</v>
      </c>
      <c r="E73" s="2"/>
      <c r="F73" s="53">
        <v>1.0039018663199999</v>
      </c>
      <c r="G73" s="53">
        <v>1.00010965868</v>
      </c>
      <c r="H73" s="53">
        <v>1.0070119999999998</v>
      </c>
      <c r="I73" s="53">
        <v>1.0000866799999999</v>
      </c>
      <c r="J73" s="53">
        <v>0.99978776000000003</v>
      </c>
      <c r="K73" s="53">
        <v>0.99948884000000005</v>
      </c>
      <c r="L73" s="53">
        <v>0.99918992000000006</v>
      </c>
    </row>
    <row r="74" spans="1:12" ht="13.5" customHeight="1" x14ac:dyDescent="0.25">
      <c r="A74" s="5"/>
      <c r="B74" s="3"/>
      <c r="C74" s="3"/>
      <c r="D74" s="3"/>
      <c r="E74" s="3"/>
      <c r="F74" s="54"/>
      <c r="G74" s="54"/>
      <c r="H74" s="54"/>
      <c r="I74" s="54"/>
      <c r="J74" s="54"/>
      <c r="K74" s="54"/>
      <c r="L74" s="54"/>
    </row>
    <row r="75" spans="1:12" x14ac:dyDescent="0.25">
      <c r="A75" s="4"/>
      <c r="B75" s="3"/>
      <c r="C75" s="3"/>
      <c r="D75" s="3" t="s">
        <v>121</v>
      </c>
      <c r="E75" s="3"/>
      <c r="F75" s="46">
        <v>206</v>
      </c>
      <c r="G75" s="46">
        <v>131</v>
      </c>
      <c r="H75" s="46">
        <v>100</v>
      </c>
      <c r="I75" s="46">
        <v>0</v>
      </c>
      <c r="J75" s="46">
        <v>0</v>
      </c>
      <c r="K75" s="46">
        <v>0</v>
      </c>
      <c r="L75" s="46">
        <v>0</v>
      </c>
    </row>
    <row r="76" spans="1:12" ht="13.5" customHeight="1" x14ac:dyDescent="0.25">
      <c r="A76" s="4"/>
      <c r="B76" s="3"/>
      <c r="C76" s="3"/>
      <c r="D76" s="3"/>
      <c r="E76" s="3"/>
      <c r="F76" s="52"/>
      <c r="G76" s="52"/>
      <c r="H76" s="52"/>
      <c r="I76" s="52"/>
      <c r="J76" s="52"/>
      <c r="K76" s="52"/>
      <c r="L76" s="52"/>
    </row>
    <row r="77" spans="1:12" x14ac:dyDescent="0.25">
      <c r="A77" s="5"/>
      <c r="B77" s="3"/>
      <c r="C77" s="3"/>
      <c r="D77" s="3" t="s">
        <v>21</v>
      </c>
      <c r="E77" s="3"/>
      <c r="F77" s="46">
        <v>13360</v>
      </c>
      <c r="G77" s="46">
        <v>12590</v>
      </c>
      <c r="H77" s="46">
        <v>12000</v>
      </c>
      <c r="I77" s="46">
        <v>11500</v>
      </c>
      <c r="J77" s="46">
        <v>11100</v>
      </c>
      <c r="K77" s="46">
        <v>10800</v>
      </c>
      <c r="L77" s="46">
        <v>10600</v>
      </c>
    </row>
    <row r="78" spans="1:12" x14ac:dyDescent="0.25">
      <c r="A78" s="5"/>
      <c r="B78" s="3"/>
      <c r="C78" s="3"/>
      <c r="D78" s="3" t="s">
        <v>8</v>
      </c>
      <c r="E78" s="3"/>
      <c r="F78" s="46">
        <v>1060</v>
      </c>
      <c r="G78" s="46">
        <v>999</v>
      </c>
      <c r="H78" s="46">
        <v>959</v>
      </c>
      <c r="I78" s="46">
        <v>919</v>
      </c>
      <c r="J78" s="46">
        <v>879</v>
      </c>
      <c r="K78" s="46">
        <v>839</v>
      </c>
      <c r="L78" s="46">
        <v>799</v>
      </c>
    </row>
    <row r="79" spans="1:12" x14ac:dyDescent="0.25">
      <c r="A79" s="4"/>
      <c r="B79" s="3"/>
      <c r="C79" s="3"/>
      <c r="D79" s="3" t="s">
        <v>71</v>
      </c>
      <c r="E79" s="3"/>
      <c r="F79" s="54">
        <v>0.28599999999999998</v>
      </c>
      <c r="G79" s="54">
        <v>0.28299999999999997</v>
      </c>
      <c r="H79" s="54">
        <v>0.28149999999999997</v>
      </c>
      <c r="I79" s="54">
        <v>0.27999999999999997</v>
      </c>
      <c r="J79" s="54">
        <v>0.27849999999999997</v>
      </c>
      <c r="K79" s="54">
        <v>0.27699999999999997</v>
      </c>
      <c r="L79" s="54">
        <v>0.27549999999999997</v>
      </c>
    </row>
    <row r="80" spans="1:12" s="6" customFormat="1" x14ac:dyDescent="0.25">
      <c r="A80" s="4"/>
      <c r="B80" s="21"/>
      <c r="C80" s="3"/>
      <c r="D80" s="3"/>
      <c r="E80" s="3"/>
      <c r="F80" s="59"/>
      <c r="G80" s="70"/>
      <c r="H80" s="71"/>
      <c r="I80" s="71"/>
      <c r="J80" s="71"/>
      <c r="K80" s="71"/>
      <c r="L80" s="71"/>
    </row>
    <row r="81" spans="1:12" ht="16.5" thickBot="1" x14ac:dyDescent="0.3">
      <c r="A81" s="5"/>
      <c r="B81" s="17" t="s">
        <v>139</v>
      </c>
      <c r="C81" s="18"/>
      <c r="D81" s="18"/>
      <c r="E81" s="18"/>
      <c r="F81" s="58"/>
      <c r="G81" s="72"/>
      <c r="H81" s="72"/>
      <c r="I81" s="72"/>
      <c r="J81" s="72"/>
      <c r="K81" s="72"/>
      <c r="L81" s="72"/>
    </row>
    <row r="82" spans="1:12" ht="16.5" thickTop="1" x14ac:dyDescent="0.25">
      <c r="A82" s="5"/>
      <c r="C82" s="5" t="s">
        <v>26</v>
      </c>
      <c r="D82" s="5"/>
      <c r="E82" s="5"/>
      <c r="F82" s="40">
        <v>14225707</v>
      </c>
      <c r="G82" s="40">
        <v>13882783</v>
      </c>
      <c r="H82" s="40">
        <v>13033400</v>
      </c>
      <c r="I82" s="40">
        <v>12500700</v>
      </c>
      <c r="J82" s="40">
        <v>12191800</v>
      </c>
      <c r="K82" s="40">
        <v>11863700</v>
      </c>
      <c r="L82" s="40">
        <v>11376300</v>
      </c>
    </row>
    <row r="83" spans="1:12" ht="12" customHeight="1" x14ac:dyDescent="0.25">
      <c r="A83" s="5"/>
      <c r="C83" s="3"/>
      <c r="D83" s="3"/>
      <c r="E83" s="3"/>
      <c r="F83" s="32"/>
      <c r="G83" s="32"/>
      <c r="H83" s="32"/>
      <c r="I83" s="32"/>
      <c r="J83" s="32"/>
      <c r="K83" s="32"/>
      <c r="L83" s="32"/>
    </row>
    <row r="84" spans="1:12" ht="16.5" customHeight="1" x14ac:dyDescent="0.25">
      <c r="A84" s="5"/>
      <c r="B84" s="3"/>
      <c r="C84" s="3"/>
      <c r="D84" s="3" t="s">
        <v>113</v>
      </c>
      <c r="E84" s="3"/>
      <c r="F84" s="41">
        <v>13271098</v>
      </c>
      <c r="G84" s="41">
        <v>12966744</v>
      </c>
      <c r="H84" s="41">
        <v>12173800</v>
      </c>
      <c r="I84" s="41">
        <v>11674000</v>
      </c>
      <c r="J84" s="41">
        <v>11379900</v>
      </c>
      <c r="K84" s="41">
        <v>11059400</v>
      </c>
      <c r="L84" s="41">
        <v>10580500</v>
      </c>
    </row>
    <row r="85" spans="1:12" x14ac:dyDescent="0.25">
      <c r="A85" s="5"/>
      <c r="C85" s="3"/>
      <c r="D85" s="3" t="s">
        <v>29</v>
      </c>
      <c r="E85" s="3"/>
      <c r="F85" s="41">
        <v>301552</v>
      </c>
      <c r="G85" s="41">
        <v>254280</v>
      </c>
      <c r="H85" s="41">
        <v>210000</v>
      </c>
      <c r="I85" s="41">
        <v>174500</v>
      </c>
      <c r="J85" s="41">
        <v>147400</v>
      </c>
      <c r="K85" s="41">
        <v>125100</v>
      </c>
      <c r="L85" s="41">
        <v>104600</v>
      </c>
    </row>
    <row r="86" spans="1:12" ht="12" customHeight="1" x14ac:dyDescent="0.25">
      <c r="A86" s="5"/>
      <c r="C86" s="3"/>
      <c r="D86" s="3"/>
      <c r="E86" s="3"/>
      <c r="F86" s="32"/>
      <c r="G86" s="32"/>
      <c r="H86" s="32"/>
      <c r="I86" s="32"/>
      <c r="J86" s="32"/>
      <c r="K86" s="32"/>
      <c r="L86" s="32"/>
    </row>
    <row r="87" spans="1:12" ht="16.5" customHeight="1" x14ac:dyDescent="0.25">
      <c r="A87" s="5"/>
      <c r="B87" s="3"/>
      <c r="C87" s="3"/>
      <c r="D87" s="3" t="s">
        <v>28</v>
      </c>
      <c r="E87" s="3"/>
      <c r="F87" s="41">
        <v>312800</v>
      </c>
      <c r="G87" s="41">
        <v>301400</v>
      </c>
      <c r="H87" s="41">
        <v>290000</v>
      </c>
      <c r="I87" s="41">
        <v>278200</v>
      </c>
      <c r="J87" s="41">
        <v>266100</v>
      </c>
      <c r="K87" s="41">
        <v>254200</v>
      </c>
      <c r="L87" s="41">
        <v>242100</v>
      </c>
    </row>
    <row r="88" spans="1:12" x14ac:dyDescent="0.25">
      <c r="A88" s="5"/>
      <c r="C88" s="3"/>
      <c r="D88" s="3" t="s">
        <v>27</v>
      </c>
      <c r="E88" s="3"/>
      <c r="F88" s="41">
        <v>11800</v>
      </c>
      <c r="G88" s="41">
        <v>9800</v>
      </c>
      <c r="H88" s="41">
        <v>8200</v>
      </c>
      <c r="I88" s="41">
        <v>6800</v>
      </c>
      <c r="J88" s="41">
        <v>5700</v>
      </c>
      <c r="K88" s="41">
        <v>4700</v>
      </c>
      <c r="L88" s="41">
        <v>3900</v>
      </c>
    </row>
    <row r="89" spans="1:12" ht="9.75" customHeight="1" x14ac:dyDescent="0.25">
      <c r="A89" s="5"/>
      <c r="C89" s="3"/>
      <c r="D89" s="3"/>
      <c r="E89" s="3"/>
      <c r="F89" s="32"/>
      <c r="G89" s="32"/>
      <c r="H89" s="32"/>
      <c r="I89" s="32"/>
      <c r="J89" s="32"/>
      <c r="K89" s="32"/>
      <c r="L89" s="32"/>
    </row>
    <row r="90" spans="1:12" ht="16.5" customHeight="1" x14ac:dyDescent="0.25">
      <c r="A90" s="5"/>
      <c r="B90" s="3"/>
      <c r="C90" s="3"/>
      <c r="D90" s="3" t="s">
        <v>32</v>
      </c>
      <c r="E90" s="3"/>
      <c r="F90" s="41">
        <v>42400</v>
      </c>
      <c r="G90" s="41">
        <v>43000</v>
      </c>
      <c r="H90" s="41">
        <v>42000</v>
      </c>
      <c r="I90" s="41">
        <v>41900</v>
      </c>
      <c r="J90" s="41">
        <v>42700</v>
      </c>
      <c r="K90" s="41">
        <v>43500</v>
      </c>
      <c r="L90" s="41">
        <v>43700</v>
      </c>
    </row>
    <row r="91" spans="1:12" x14ac:dyDescent="0.25">
      <c r="A91" s="5"/>
      <c r="C91" s="3"/>
      <c r="D91" s="3" t="s">
        <v>33</v>
      </c>
      <c r="E91" s="3"/>
      <c r="F91" s="41">
        <v>25600</v>
      </c>
      <c r="G91" s="41">
        <v>25700</v>
      </c>
      <c r="H91" s="41">
        <v>25500</v>
      </c>
      <c r="I91" s="41">
        <v>25400</v>
      </c>
      <c r="J91" s="41">
        <v>25700</v>
      </c>
      <c r="K91" s="41">
        <v>26300</v>
      </c>
      <c r="L91" s="41">
        <v>26800</v>
      </c>
    </row>
    <row r="92" spans="1:12" ht="9.75" customHeight="1" x14ac:dyDescent="0.25">
      <c r="A92" s="5"/>
      <c r="C92" s="3"/>
      <c r="D92" s="3"/>
      <c r="E92" s="3"/>
      <c r="F92" s="32"/>
      <c r="G92" s="32"/>
      <c r="H92" s="32"/>
      <c r="I92" s="32"/>
      <c r="J92" s="32"/>
      <c r="K92" s="32"/>
      <c r="L92" s="32"/>
    </row>
    <row r="93" spans="1:12" ht="15" customHeight="1" x14ac:dyDescent="0.25">
      <c r="A93" s="5"/>
      <c r="B93" s="3"/>
      <c r="C93" s="3"/>
      <c r="D93" s="3" t="s">
        <v>102</v>
      </c>
      <c r="E93" s="3"/>
      <c r="F93" s="42">
        <v>1.0004309837282925</v>
      </c>
      <c r="G93" s="42">
        <v>1.0004475971349001</v>
      </c>
      <c r="H93" s="42">
        <v>1.000480056</v>
      </c>
      <c r="I93" s="42">
        <v>1.000480056</v>
      </c>
      <c r="J93" s="42">
        <v>1.000480056</v>
      </c>
      <c r="K93" s="42">
        <v>1.000480056</v>
      </c>
      <c r="L93" s="42">
        <v>1.000480056</v>
      </c>
    </row>
    <row r="94" spans="1:12" x14ac:dyDescent="0.25">
      <c r="A94" s="5"/>
      <c r="C94" s="3"/>
      <c r="D94" s="3" t="s">
        <v>103</v>
      </c>
      <c r="E94" s="3"/>
      <c r="F94" s="42">
        <v>1.0043367310934186</v>
      </c>
      <c r="G94" s="42">
        <v>1.0073399999999999</v>
      </c>
      <c r="H94" s="42">
        <v>1.0044999999999999</v>
      </c>
      <c r="I94" s="42">
        <v>1.0044999999999999</v>
      </c>
      <c r="J94" s="42">
        <v>1.0044999999999999</v>
      </c>
      <c r="K94" s="42">
        <v>1.0044999999999999</v>
      </c>
      <c r="L94" s="42">
        <v>1.0044999999999999</v>
      </c>
    </row>
    <row r="95" spans="1:12" ht="12" customHeight="1" x14ac:dyDescent="0.25">
      <c r="A95" s="5"/>
      <c r="C95" s="3"/>
      <c r="D95" s="3"/>
      <c r="E95" s="3"/>
      <c r="F95" s="32"/>
      <c r="G95" s="32"/>
      <c r="H95" s="32"/>
      <c r="I95" s="32"/>
      <c r="J95" s="32"/>
      <c r="K95" s="32"/>
      <c r="L95" s="32"/>
    </row>
    <row r="96" spans="1:12" ht="16.5" customHeight="1" x14ac:dyDescent="0.25">
      <c r="A96" s="5"/>
      <c r="B96" s="3"/>
      <c r="C96" s="3"/>
      <c r="D96" s="3" t="s">
        <v>114</v>
      </c>
      <c r="E96" s="3"/>
      <c r="F96" s="41">
        <v>315561</v>
      </c>
      <c r="G96" s="41">
        <v>324813</v>
      </c>
      <c r="H96" s="41">
        <v>319000</v>
      </c>
      <c r="I96" s="41">
        <v>319500</v>
      </c>
      <c r="J96" s="41">
        <v>326800</v>
      </c>
      <c r="K96" s="41">
        <v>334700</v>
      </c>
      <c r="L96" s="41">
        <v>340900</v>
      </c>
    </row>
    <row r="97" spans="1:12" x14ac:dyDescent="0.25">
      <c r="A97" s="5"/>
      <c r="C97" s="3"/>
      <c r="D97" s="3" t="s">
        <v>41</v>
      </c>
      <c r="E97" s="3"/>
      <c r="F97" s="41">
        <v>96891</v>
      </c>
      <c r="G97" s="41">
        <v>94714</v>
      </c>
      <c r="H97" s="41">
        <v>89800</v>
      </c>
      <c r="I97" s="41">
        <v>87600</v>
      </c>
      <c r="J97" s="41">
        <v>87200</v>
      </c>
      <c r="K97" s="41">
        <v>87700</v>
      </c>
      <c r="L97" s="41">
        <v>88400</v>
      </c>
    </row>
    <row r="98" spans="1:12" ht="12" customHeight="1" x14ac:dyDescent="0.25">
      <c r="A98" s="5"/>
      <c r="C98" s="3"/>
      <c r="D98" s="3"/>
      <c r="E98" s="3"/>
      <c r="F98" s="32"/>
      <c r="G98" s="32"/>
      <c r="H98" s="32"/>
      <c r="I98" s="32"/>
      <c r="J98" s="32"/>
      <c r="K98" s="32"/>
      <c r="L98" s="32"/>
    </row>
    <row r="99" spans="1:12" ht="15" customHeight="1" x14ac:dyDescent="0.25">
      <c r="A99" s="5"/>
      <c r="B99" s="3"/>
      <c r="C99" s="3"/>
      <c r="D99" s="3" t="s">
        <v>30</v>
      </c>
      <c r="E99" s="3"/>
      <c r="F99" s="41">
        <v>3770</v>
      </c>
      <c r="G99" s="41">
        <v>3830</v>
      </c>
      <c r="H99" s="41">
        <v>3670</v>
      </c>
      <c r="I99" s="41">
        <v>3570</v>
      </c>
      <c r="J99" s="41">
        <v>3520</v>
      </c>
      <c r="K99" s="41">
        <v>3470</v>
      </c>
      <c r="L99" s="41">
        <v>3420</v>
      </c>
    </row>
    <row r="100" spans="1:12" x14ac:dyDescent="0.25">
      <c r="A100" s="5"/>
      <c r="C100" s="3"/>
      <c r="D100" s="3" t="s">
        <v>31</v>
      </c>
      <c r="E100" s="3"/>
      <c r="F100" s="41">
        <v>3110</v>
      </c>
      <c r="G100" s="41">
        <v>3000</v>
      </c>
      <c r="H100" s="41">
        <v>2840</v>
      </c>
      <c r="I100" s="41">
        <v>2740</v>
      </c>
      <c r="J100" s="41">
        <v>2680</v>
      </c>
      <c r="K100" s="41">
        <v>2630</v>
      </c>
      <c r="L100" s="41">
        <v>2570</v>
      </c>
    </row>
    <row r="101" spans="1:12" ht="13.5" customHeight="1" x14ac:dyDescent="0.25">
      <c r="A101" s="5"/>
      <c r="C101" s="3"/>
      <c r="D101" s="3"/>
      <c r="E101" s="3"/>
      <c r="F101" s="43"/>
      <c r="G101" s="43"/>
      <c r="H101" s="43"/>
      <c r="I101" s="43"/>
      <c r="J101" s="43"/>
      <c r="K101" s="43"/>
      <c r="L101" s="43"/>
    </row>
    <row r="102" spans="1:12" ht="15.75" customHeight="1" x14ac:dyDescent="0.25">
      <c r="A102" s="5"/>
      <c r="B102" s="3"/>
      <c r="C102" s="3"/>
      <c r="D102" s="3" t="s">
        <v>34</v>
      </c>
      <c r="E102" s="3"/>
      <c r="F102" s="41">
        <v>69900</v>
      </c>
      <c r="G102" s="41">
        <v>73000</v>
      </c>
      <c r="H102" s="41">
        <v>73100</v>
      </c>
      <c r="I102" s="41">
        <v>75300</v>
      </c>
      <c r="J102" s="41">
        <v>78200</v>
      </c>
      <c r="K102" s="41">
        <v>81200</v>
      </c>
      <c r="L102" s="41">
        <v>84000</v>
      </c>
    </row>
    <row r="103" spans="1:12" x14ac:dyDescent="0.25">
      <c r="A103" s="5"/>
      <c r="C103" s="3"/>
      <c r="D103" s="3" t="s">
        <v>35</v>
      </c>
      <c r="E103" s="3"/>
      <c r="F103" s="41">
        <v>25000</v>
      </c>
      <c r="G103" s="41">
        <v>26100</v>
      </c>
      <c r="H103" s="41">
        <v>26300</v>
      </c>
      <c r="I103" s="41">
        <v>26600</v>
      </c>
      <c r="J103" s="41">
        <v>27100</v>
      </c>
      <c r="K103" s="41">
        <v>27800</v>
      </c>
      <c r="L103" s="41">
        <v>28600</v>
      </c>
    </row>
    <row r="104" spans="1:12" ht="9.9499999999999993" customHeight="1" x14ac:dyDescent="0.25">
      <c r="A104" s="5"/>
      <c r="B104" s="3"/>
      <c r="C104" s="3"/>
      <c r="D104" s="3"/>
      <c r="E104" s="3"/>
      <c r="F104" s="34"/>
      <c r="G104" s="34"/>
      <c r="H104" s="34"/>
      <c r="I104" s="34"/>
      <c r="J104" s="34"/>
      <c r="K104" s="34"/>
      <c r="L104" s="34"/>
    </row>
    <row r="105" spans="1:12" x14ac:dyDescent="0.25">
      <c r="A105" s="5"/>
      <c r="C105" s="3"/>
      <c r="D105" s="3" t="s">
        <v>9</v>
      </c>
      <c r="E105" s="3"/>
      <c r="F105" s="43">
        <v>1.195864</v>
      </c>
      <c r="G105" s="43">
        <v>1.161345531447</v>
      </c>
      <c r="H105" s="43">
        <v>1.1879999999999999</v>
      </c>
      <c r="I105" s="43">
        <v>1.1879999999999999</v>
      </c>
      <c r="J105" s="43">
        <v>1.1879999999999999</v>
      </c>
      <c r="K105" s="43">
        <v>1.1879999999999999</v>
      </c>
      <c r="L105" s="43">
        <v>1.1879999999999999</v>
      </c>
    </row>
    <row r="106" spans="1:12" x14ac:dyDescent="0.25">
      <c r="A106" s="5"/>
      <c r="C106" s="3"/>
      <c r="D106" s="3"/>
      <c r="E106" s="3"/>
      <c r="F106" s="34"/>
      <c r="G106" s="34"/>
      <c r="H106" s="34"/>
      <c r="I106" s="34"/>
      <c r="J106" s="34"/>
      <c r="K106" s="34"/>
      <c r="L106" s="34"/>
    </row>
    <row r="107" spans="1:12" ht="19.5" customHeight="1" x14ac:dyDescent="0.25">
      <c r="A107" s="5"/>
      <c r="B107" s="3"/>
      <c r="C107" s="3"/>
      <c r="D107" s="3" t="s">
        <v>115</v>
      </c>
      <c r="E107" s="3"/>
      <c r="F107" s="41">
        <v>174427</v>
      </c>
      <c r="G107" s="41">
        <v>176617</v>
      </c>
      <c r="H107" s="41">
        <v>175600</v>
      </c>
      <c r="I107" s="41">
        <v>179600</v>
      </c>
      <c r="J107" s="41">
        <v>184700</v>
      </c>
      <c r="K107" s="41">
        <v>190100</v>
      </c>
      <c r="L107" s="41">
        <v>194300</v>
      </c>
    </row>
    <row r="108" spans="1:12" x14ac:dyDescent="0.25">
      <c r="A108" s="5"/>
      <c r="C108" s="3"/>
      <c r="D108" s="3" t="s">
        <v>40</v>
      </c>
      <c r="E108" s="3"/>
      <c r="F108" s="41">
        <v>65488</v>
      </c>
      <c r="G108" s="41">
        <v>65216</v>
      </c>
      <c r="H108" s="41">
        <v>64900</v>
      </c>
      <c r="I108" s="41">
        <v>65300</v>
      </c>
      <c r="J108" s="41">
        <v>65600</v>
      </c>
      <c r="K108" s="41">
        <v>66500</v>
      </c>
      <c r="L108" s="41">
        <v>67500</v>
      </c>
    </row>
    <row r="109" spans="1:12" ht="11.25" customHeight="1" x14ac:dyDescent="0.25">
      <c r="A109" s="5"/>
      <c r="C109" s="3"/>
      <c r="D109" s="3"/>
      <c r="E109" s="3"/>
      <c r="F109" s="32"/>
      <c r="G109" s="32"/>
      <c r="H109" s="32"/>
      <c r="I109" s="32"/>
      <c r="J109" s="32"/>
      <c r="K109" s="32"/>
      <c r="L109" s="32"/>
    </row>
    <row r="110" spans="1:12" ht="15" customHeight="1" x14ac:dyDescent="0.25">
      <c r="A110" s="5"/>
      <c r="B110" s="3"/>
      <c r="C110" s="3"/>
      <c r="D110" s="3" t="s">
        <v>36</v>
      </c>
      <c r="E110" s="3"/>
      <c r="F110" s="41">
        <v>2660</v>
      </c>
      <c r="G110" s="41">
        <v>2650</v>
      </c>
      <c r="H110" s="41">
        <v>2690</v>
      </c>
      <c r="I110" s="41">
        <v>2710</v>
      </c>
      <c r="J110" s="41">
        <v>2720</v>
      </c>
      <c r="K110" s="41">
        <v>2720</v>
      </c>
      <c r="L110" s="41">
        <v>2720</v>
      </c>
    </row>
    <row r="111" spans="1:12" x14ac:dyDescent="0.25">
      <c r="A111" s="5"/>
      <c r="C111" s="3"/>
      <c r="D111" s="3" t="s">
        <v>37</v>
      </c>
      <c r="E111" s="3"/>
      <c r="F111" s="41">
        <v>2200</v>
      </c>
      <c r="G111" s="41">
        <v>2150</v>
      </c>
      <c r="H111" s="41">
        <v>2130</v>
      </c>
      <c r="I111" s="41">
        <v>2120</v>
      </c>
      <c r="J111" s="41">
        <v>2100</v>
      </c>
      <c r="K111" s="41">
        <v>2070</v>
      </c>
      <c r="L111" s="41">
        <v>2040</v>
      </c>
    </row>
    <row r="112" spans="1:12" ht="12" customHeight="1" x14ac:dyDescent="0.25">
      <c r="A112" s="5"/>
      <c r="C112" s="3"/>
      <c r="D112" s="3"/>
      <c r="E112" s="3"/>
      <c r="F112" s="43"/>
      <c r="G112" s="43"/>
      <c r="H112" s="43"/>
      <c r="I112" s="43"/>
      <c r="J112" s="43"/>
      <c r="K112" s="43"/>
      <c r="L112" s="43"/>
    </row>
    <row r="113" spans="1:12" ht="18" customHeight="1" x14ac:dyDescent="0.25">
      <c r="A113" s="5"/>
      <c r="B113" s="3"/>
      <c r="C113" s="3"/>
      <c r="D113" s="3" t="s">
        <v>38</v>
      </c>
      <c r="E113" s="3"/>
      <c r="F113" s="41">
        <v>64600</v>
      </c>
      <c r="G113" s="41">
        <v>66200</v>
      </c>
      <c r="H113" s="41">
        <v>65200</v>
      </c>
      <c r="I113" s="41">
        <v>66000</v>
      </c>
      <c r="J113" s="41">
        <v>67800</v>
      </c>
      <c r="K113" s="41">
        <v>69700</v>
      </c>
      <c r="L113" s="41">
        <v>71200</v>
      </c>
    </row>
    <row r="114" spans="1:12" ht="18.75" customHeight="1" x14ac:dyDescent="0.25">
      <c r="A114" s="5"/>
      <c r="C114" s="3"/>
      <c r="D114" s="3" t="s">
        <v>39</v>
      </c>
      <c r="E114" s="3"/>
      <c r="F114" s="41">
        <v>29600</v>
      </c>
      <c r="G114" s="41">
        <v>30100</v>
      </c>
      <c r="H114" s="41">
        <v>30300</v>
      </c>
      <c r="I114" s="41">
        <v>30700</v>
      </c>
      <c r="J114" s="41">
        <v>31200</v>
      </c>
      <c r="K114" s="41">
        <v>32000</v>
      </c>
      <c r="L114" s="41">
        <v>33000</v>
      </c>
    </row>
    <row r="115" spans="1:12" ht="13.5" customHeight="1" x14ac:dyDescent="0.25">
      <c r="A115" s="5"/>
      <c r="C115" s="3"/>
      <c r="D115" s="3"/>
      <c r="E115" s="3"/>
      <c r="F115" s="34"/>
      <c r="G115" s="34"/>
      <c r="H115" s="34"/>
      <c r="I115" s="34"/>
      <c r="J115" s="34"/>
      <c r="K115" s="34"/>
      <c r="L115" s="34"/>
    </row>
    <row r="116" spans="1:12" x14ac:dyDescent="0.25">
      <c r="A116" s="5"/>
      <c r="C116" s="3"/>
      <c r="D116" s="3" t="s">
        <v>10</v>
      </c>
      <c r="E116" s="3"/>
      <c r="F116" s="43">
        <v>1.0127525252525253</v>
      </c>
      <c r="G116" s="43">
        <v>1.0065404249999998</v>
      </c>
      <c r="H116" s="43">
        <v>1.002</v>
      </c>
      <c r="I116" s="43">
        <v>1.002</v>
      </c>
      <c r="J116" s="43">
        <v>1.002</v>
      </c>
      <c r="K116" s="43">
        <v>1.002</v>
      </c>
      <c r="L116" s="43">
        <v>1.002</v>
      </c>
    </row>
    <row r="117" spans="1:12" ht="11.25" customHeight="1" x14ac:dyDescent="0.25">
      <c r="A117" s="5"/>
      <c r="C117" s="3"/>
      <c r="D117" s="3"/>
      <c r="E117" s="3"/>
      <c r="F117" s="42"/>
      <c r="G117" s="42"/>
      <c r="H117" s="42"/>
      <c r="I117" s="42"/>
      <c r="J117" s="42"/>
      <c r="K117" s="42"/>
      <c r="L117" s="42"/>
    </row>
    <row r="118" spans="1:12" ht="24.95" customHeight="1" x14ac:dyDescent="0.25">
      <c r="A118" s="4"/>
      <c r="B118" s="21"/>
      <c r="C118" s="3" t="s">
        <v>22</v>
      </c>
      <c r="D118" s="3"/>
      <c r="E118" s="3"/>
      <c r="F118" s="41">
        <v>690</v>
      </c>
      <c r="G118" s="41">
        <v>399</v>
      </c>
      <c r="H118" s="41">
        <v>300</v>
      </c>
      <c r="I118" s="41">
        <v>200</v>
      </c>
      <c r="J118" s="41">
        <v>200</v>
      </c>
      <c r="K118" s="41">
        <v>200</v>
      </c>
      <c r="L118" s="41">
        <v>100</v>
      </c>
    </row>
    <row r="119" spans="1:12" s="6" customFormat="1" ht="13.5" customHeight="1" x14ac:dyDescent="0.25">
      <c r="A119" s="4"/>
      <c r="B119" s="21"/>
      <c r="C119" s="3"/>
      <c r="D119" s="3"/>
      <c r="E119" s="3"/>
      <c r="F119" s="57"/>
      <c r="G119" s="73"/>
      <c r="H119" s="71"/>
      <c r="I119" s="71"/>
      <c r="J119" s="71"/>
      <c r="K119" s="71"/>
      <c r="L119" s="71"/>
    </row>
    <row r="120" spans="1:12" s="6" customFormat="1" ht="16.5" thickBot="1" x14ac:dyDescent="0.3">
      <c r="A120" s="4"/>
      <c r="B120" s="17" t="s">
        <v>140</v>
      </c>
      <c r="C120" s="18"/>
      <c r="D120" s="18"/>
      <c r="E120" s="18"/>
      <c r="F120" s="58"/>
      <c r="G120" s="72"/>
      <c r="H120" s="72"/>
      <c r="I120" s="72"/>
      <c r="J120" s="72"/>
      <c r="K120" s="72"/>
      <c r="L120" s="72"/>
    </row>
    <row r="121" spans="1:12" ht="18.75" customHeight="1" thickTop="1" x14ac:dyDescent="0.25">
      <c r="A121" s="5"/>
      <c r="B121" s="3"/>
      <c r="C121" s="5" t="s">
        <v>26</v>
      </c>
      <c r="D121" s="5"/>
      <c r="E121" s="5"/>
      <c r="F121" s="44">
        <v>7948605.0516074458</v>
      </c>
      <c r="G121" s="44">
        <v>8182270.9883902073</v>
      </c>
      <c r="H121" s="44">
        <v>8459700</v>
      </c>
      <c r="I121" s="44">
        <v>8282700</v>
      </c>
      <c r="J121" s="44">
        <v>7765100</v>
      </c>
      <c r="K121" s="44">
        <v>7403400</v>
      </c>
      <c r="L121" s="44">
        <v>7261400</v>
      </c>
    </row>
    <row r="122" spans="1:12" x14ac:dyDescent="0.25">
      <c r="A122" s="5"/>
      <c r="C122" s="3" t="s">
        <v>85</v>
      </c>
      <c r="D122" s="3"/>
      <c r="E122" s="3"/>
      <c r="F122" s="39">
        <v>7894600</v>
      </c>
      <c r="G122" s="39">
        <v>8125200</v>
      </c>
      <c r="H122" s="39">
        <v>8401600</v>
      </c>
      <c r="I122" s="39">
        <v>8224600</v>
      </c>
      <c r="J122" s="39">
        <v>7707000</v>
      </c>
      <c r="K122" s="39">
        <v>7345300</v>
      </c>
      <c r="L122" s="39">
        <v>7203300</v>
      </c>
    </row>
    <row r="123" spans="1:12" x14ac:dyDescent="0.25">
      <c r="A123" s="5"/>
      <c r="C123" s="3"/>
      <c r="D123" s="3" t="s">
        <v>86</v>
      </c>
      <c r="E123" s="3"/>
      <c r="F123" s="39">
        <v>7883400</v>
      </c>
      <c r="G123" s="39">
        <v>8115700</v>
      </c>
      <c r="H123" s="39">
        <v>8393100</v>
      </c>
      <c r="I123" s="39">
        <v>8217100</v>
      </c>
      <c r="J123" s="39">
        <v>7700500</v>
      </c>
      <c r="K123" s="39">
        <v>7339600</v>
      </c>
      <c r="L123" s="39">
        <v>7198300</v>
      </c>
    </row>
    <row r="124" spans="1:12" x14ac:dyDescent="0.25">
      <c r="A124" s="5"/>
      <c r="C124" s="3"/>
      <c r="D124" s="3" t="s">
        <v>88</v>
      </c>
      <c r="E124" s="3"/>
      <c r="F124" s="39">
        <v>11200</v>
      </c>
      <c r="G124" s="39">
        <v>9500</v>
      </c>
      <c r="H124" s="39">
        <v>8500</v>
      </c>
      <c r="I124" s="39">
        <v>7500</v>
      </c>
      <c r="J124" s="39">
        <v>6500</v>
      </c>
      <c r="K124" s="39">
        <v>5700</v>
      </c>
      <c r="L124" s="39">
        <v>5000</v>
      </c>
    </row>
    <row r="125" spans="1:12" ht="9.9499999999999993" customHeight="1" x14ac:dyDescent="0.25">
      <c r="A125" s="5"/>
      <c r="B125" s="3"/>
      <c r="C125" s="3"/>
      <c r="D125" s="3"/>
      <c r="E125" s="3"/>
      <c r="F125" s="38"/>
      <c r="G125" s="38"/>
      <c r="H125" s="38"/>
      <c r="I125" s="38"/>
      <c r="J125" s="38"/>
      <c r="K125" s="38"/>
      <c r="L125" s="38"/>
    </row>
    <row r="126" spans="1:12" x14ac:dyDescent="0.25">
      <c r="A126" s="5"/>
      <c r="C126" s="3" t="s">
        <v>87</v>
      </c>
      <c r="D126" s="3"/>
      <c r="E126" s="3"/>
      <c r="F126" s="39">
        <v>54000</v>
      </c>
      <c r="G126" s="39">
        <v>57000</v>
      </c>
      <c r="H126" s="39">
        <v>58100</v>
      </c>
      <c r="I126" s="39">
        <v>58100</v>
      </c>
      <c r="J126" s="39">
        <v>58100</v>
      </c>
      <c r="K126" s="39">
        <v>58100</v>
      </c>
      <c r="L126" s="39">
        <v>58100</v>
      </c>
    </row>
    <row r="127" spans="1:12" x14ac:dyDescent="0.25">
      <c r="A127" s="5"/>
      <c r="C127" s="3"/>
      <c r="D127" s="3"/>
      <c r="E127" s="3"/>
      <c r="F127" s="38"/>
      <c r="G127" s="38"/>
      <c r="H127" s="38"/>
      <c r="I127" s="38"/>
      <c r="J127" s="38"/>
      <c r="K127" s="38"/>
      <c r="L127" s="38"/>
    </row>
    <row r="128" spans="1:12" x14ac:dyDescent="0.25">
      <c r="A128" s="5"/>
      <c r="C128" s="3" t="s">
        <v>112</v>
      </c>
      <c r="D128" s="3"/>
      <c r="E128" s="3"/>
      <c r="F128" s="39">
        <v>264700</v>
      </c>
      <c r="G128" s="39">
        <v>271700</v>
      </c>
      <c r="H128" s="39">
        <v>273800</v>
      </c>
      <c r="I128" s="39">
        <v>266200</v>
      </c>
      <c r="J128" s="39">
        <v>253300</v>
      </c>
      <c r="K128" s="39">
        <v>242900</v>
      </c>
      <c r="L128" s="39">
        <v>236500</v>
      </c>
    </row>
    <row r="129" spans="1:12" x14ac:dyDescent="0.25">
      <c r="A129" s="5"/>
      <c r="C129" s="3"/>
      <c r="D129" s="3" t="s">
        <v>11</v>
      </c>
      <c r="E129" s="3"/>
      <c r="F129" s="39">
        <v>264400</v>
      </c>
      <c r="G129" s="39">
        <v>271500</v>
      </c>
      <c r="H129" s="39">
        <v>273600</v>
      </c>
      <c r="I129" s="39">
        <v>266000</v>
      </c>
      <c r="J129" s="39">
        <v>253100</v>
      </c>
      <c r="K129" s="39">
        <v>242800</v>
      </c>
      <c r="L129" s="39">
        <v>236400</v>
      </c>
    </row>
    <row r="130" spans="1:12" x14ac:dyDescent="0.25">
      <c r="A130" s="5"/>
      <c r="C130" s="3"/>
      <c r="D130" s="3" t="s">
        <v>89</v>
      </c>
      <c r="E130" s="3"/>
      <c r="F130" s="39">
        <v>300</v>
      </c>
      <c r="G130" s="39">
        <v>200</v>
      </c>
      <c r="H130" s="39">
        <v>200</v>
      </c>
      <c r="I130" s="39">
        <v>200</v>
      </c>
      <c r="J130" s="39">
        <v>200</v>
      </c>
      <c r="K130" s="39">
        <v>100</v>
      </c>
      <c r="L130" s="39">
        <v>100</v>
      </c>
    </row>
    <row r="131" spans="1:12" x14ac:dyDescent="0.25">
      <c r="A131" s="5"/>
      <c r="C131" s="3"/>
      <c r="D131" s="3"/>
      <c r="E131" s="3"/>
      <c r="F131" s="37"/>
      <c r="G131" s="37"/>
      <c r="H131" s="37"/>
      <c r="I131" s="37"/>
      <c r="J131" s="37"/>
      <c r="K131" s="37"/>
      <c r="L131" s="37"/>
    </row>
    <row r="132" spans="1:12" x14ac:dyDescent="0.25">
      <c r="A132" s="5"/>
      <c r="C132" s="3" t="s">
        <v>12</v>
      </c>
      <c r="D132" s="3"/>
      <c r="E132" s="3"/>
      <c r="F132" s="39">
        <v>28590</v>
      </c>
      <c r="G132" s="39">
        <v>29020</v>
      </c>
      <c r="H132" s="39">
        <v>29880</v>
      </c>
      <c r="I132" s="39">
        <v>30090</v>
      </c>
      <c r="J132" s="39">
        <v>29630</v>
      </c>
      <c r="K132" s="39">
        <v>29430</v>
      </c>
      <c r="L132" s="39">
        <v>29660</v>
      </c>
    </row>
    <row r="133" spans="1:12" x14ac:dyDescent="0.25">
      <c r="A133" s="5"/>
      <c r="C133" s="3"/>
      <c r="D133" s="3" t="s">
        <v>13</v>
      </c>
      <c r="E133" s="3"/>
      <c r="F133" s="39">
        <v>28580</v>
      </c>
      <c r="G133" s="39">
        <v>29010</v>
      </c>
      <c r="H133" s="39">
        <v>29870</v>
      </c>
      <c r="I133" s="39">
        <v>30080</v>
      </c>
      <c r="J133" s="39">
        <v>29630</v>
      </c>
      <c r="K133" s="39">
        <v>29430</v>
      </c>
      <c r="L133" s="39">
        <v>29650</v>
      </c>
    </row>
    <row r="134" spans="1:12" x14ac:dyDescent="0.25">
      <c r="A134" s="5"/>
      <c r="C134" s="3"/>
      <c r="D134" s="3" t="s">
        <v>90</v>
      </c>
      <c r="E134" s="3"/>
      <c r="F134" s="39">
        <v>37840</v>
      </c>
      <c r="G134" s="39">
        <v>37970</v>
      </c>
      <c r="H134" s="39">
        <v>38480</v>
      </c>
      <c r="I134" s="39">
        <v>38930</v>
      </c>
      <c r="J134" s="39">
        <v>39240</v>
      </c>
      <c r="K134" s="39">
        <v>39600</v>
      </c>
      <c r="L134" s="39">
        <v>40050</v>
      </c>
    </row>
    <row r="135" spans="1:12" ht="9.9499999999999993" customHeight="1" x14ac:dyDescent="0.25">
      <c r="A135" s="5"/>
      <c r="B135" s="3"/>
      <c r="C135" s="3"/>
      <c r="D135" s="3"/>
      <c r="E135" s="3"/>
      <c r="F135" s="37"/>
      <c r="G135" s="37"/>
      <c r="H135" s="37"/>
      <c r="I135" s="37"/>
      <c r="J135" s="37"/>
      <c r="K135" s="37"/>
      <c r="L135" s="37"/>
    </row>
    <row r="136" spans="1:12" x14ac:dyDescent="0.25">
      <c r="A136" s="5"/>
      <c r="C136" s="3" t="s">
        <v>91</v>
      </c>
      <c r="D136" s="3"/>
      <c r="E136" s="3"/>
      <c r="F136" s="50">
        <v>1.0432887</v>
      </c>
      <c r="G136" s="50">
        <v>1.0302606999999999</v>
      </c>
      <c r="H136" s="50">
        <v>1.0269999999999999</v>
      </c>
      <c r="I136" s="50">
        <v>1.0269999999999999</v>
      </c>
      <c r="J136" s="50">
        <v>1.0269999999999999</v>
      </c>
      <c r="K136" s="50">
        <v>1.0269999999999999</v>
      </c>
      <c r="L136" s="50">
        <v>1.0269999999999999</v>
      </c>
    </row>
    <row r="137" spans="1:12" ht="12.75" customHeight="1" x14ac:dyDescent="0.25">
      <c r="A137" s="5"/>
      <c r="C137" s="3"/>
      <c r="D137" s="3"/>
      <c r="E137" s="3"/>
      <c r="F137" s="38"/>
      <c r="G137" s="38"/>
      <c r="H137" s="38"/>
      <c r="I137" s="38"/>
      <c r="J137" s="38"/>
      <c r="K137" s="38"/>
      <c r="L137" s="38"/>
    </row>
    <row r="138" spans="1:12" x14ac:dyDescent="0.25">
      <c r="A138" s="5"/>
      <c r="C138" s="3" t="s">
        <v>14</v>
      </c>
      <c r="D138" s="3"/>
      <c r="E138" s="3"/>
      <c r="F138" s="39">
        <v>2100</v>
      </c>
      <c r="G138" s="39">
        <v>2200</v>
      </c>
      <c r="H138" s="39">
        <v>2200</v>
      </c>
      <c r="I138" s="39">
        <v>2200</v>
      </c>
      <c r="J138" s="39">
        <v>2200</v>
      </c>
      <c r="K138" s="39">
        <v>2200</v>
      </c>
      <c r="L138" s="39">
        <v>2200</v>
      </c>
    </row>
    <row r="139" spans="1:12" ht="19.5" customHeight="1" x14ac:dyDescent="0.25">
      <c r="A139" s="4"/>
      <c r="B139" s="21"/>
      <c r="C139" s="3" t="s">
        <v>15</v>
      </c>
      <c r="D139" s="3"/>
      <c r="E139" s="3"/>
      <c r="F139" s="39">
        <v>23880</v>
      </c>
      <c r="G139" s="39">
        <v>24720</v>
      </c>
      <c r="H139" s="39">
        <v>24720</v>
      </c>
      <c r="I139" s="39">
        <v>24720</v>
      </c>
      <c r="J139" s="39">
        <v>24720</v>
      </c>
      <c r="K139" s="39">
        <v>24720</v>
      </c>
      <c r="L139" s="39">
        <v>24720</v>
      </c>
    </row>
    <row r="140" spans="1:12" s="6" customFormat="1" ht="9.75" customHeight="1" x14ac:dyDescent="0.25">
      <c r="A140" s="4"/>
      <c r="B140" s="21"/>
      <c r="C140" s="3"/>
      <c r="D140" s="3"/>
      <c r="E140" s="3"/>
      <c r="F140" s="57"/>
      <c r="G140" s="73"/>
      <c r="H140" s="71"/>
      <c r="I140" s="71"/>
      <c r="J140" s="71"/>
      <c r="K140" s="71"/>
      <c r="L140" s="71"/>
    </row>
    <row r="141" spans="1:12" ht="16.5" thickBot="1" x14ac:dyDescent="0.3">
      <c r="A141" s="5"/>
      <c r="B141" s="17" t="s">
        <v>141</v>
      </c>
      <c r="C141" s="18"/>
      <c r="D141" s="18"/>
      <c r="E141" s="18"/>
      <c r="F141" s="58"/>
      <c r="G141" s="72"/>
      <c r="H141" s="72"/>
      <c r="I141" s="72"/>
      <c r="J141" s="72"/>
      <c r="K141" s="72"/>
      <c r="L141" s="72"/>
    </row>
    <row r="142" spans="1:12" ht="16.5" thickTop="1" x14ac:dyDescent="0.25">
      <c r="A142" s="5"/>
      <c r="C142" s="5" t="s">
        <v>26</v>
      </c>
      <c r="D142" s="5"/>
      <c r="E142" s="5"/>
      <c r="F142" s="47">
        <v>587866.34062822477</v>
      </c>
      <c r="G142" s="47">
        <v>658345.6746790274</v>
      </c>
      <c r="H142" s="47">
        <v>694900</v>
      </c>
      <c r="I142" s="47">
        <v>727500</v>
      </c>
      <c r="J142" s="47">
        <v>761200</v>
      </c>
      <c r="K142" s="47">
        <v>787400</v>
      </c>
      <c r="L142" s="47">
        <v>822400</v>
      </c>
    </row>
    <row r="143" spans="1:12" x14ac:dyDescent="0.25">
      <c r="A143" s="5"/>
      <c r="C143" s="3" t="s">
        <v>106</v>
      </c>
      <c r="D143" s="3"/>
      <c r="E143" s="3"/>
      <c r="F143" s="48">
        <v>587900</v>
      </c>
      <c r="G143" s="48">
        <v>658300</v>
      </c>
      <c r="H143" s="48">
        <v>694900</v>
      </c>
      <c r="I143" s="48">
        <v>727500</v>
      </c>
      <c r="J143" s="48">
        <v>761200</v>
      </c>
      <c r="K143" s="48">
        <v>787400</v>
      </c>
      <c r="L143" s="48">
        <v>822400</v>
      </c>
    </row>
    <row r="144" spans="1:12" x14ac:dyDescent="0.25">
      <c r="A144" s="5"/>
      <c r="C144" s="3"/>
      <c r="D144" s="3"/>
      <c r="E144" s="3" t="s">
        <v>128</v>
      </c>
      <c r="F144" s="48">
        <v>296500</v>
      </c>
      <c r="G144" s="48">
        <v>331500</v>
      </c>
      <c r="H144" s="48">
        <v>344500</v>
      </c>
      <c r="I144" s="48">
        <v>350100</v>
      </c>
      <c r="J144" s="48">
        <v>354200</v>
      </c>
      <c r="K144" s="48">
        <v>352300</v>
      </c>
      <c r="L144" s="48">
        <v>357900</v>
      </c>
    </row>
    <row r="145" spans="1:12" x14ac:dyDescent="0.25">
      <c r="A145" s="5"/>
      <c r="C145" s="3"/>
      <c r="D145" s="3"/>
      <c r="E145" s="3" t="s">
        <v>129</v>
      </c>
      <c r="F145" s="48">
        <v>291400</v>
      </c>
      <c r="G145" s="48">
        <v>326800</v>
      </c>
      <c r="H145" s="48">
        <v>350400</v>
      </c>
      <c r="I145" s="48">
        <v>377400</v>
      </c>
      <c r="J145" s="48">
        <v>407000</v>
      </c>
      <c r="K145" s="48">
        <v>435200</v>
      </c>
      <c r="L145" s="48">
        <v>464500</v>
      </c>
    </row>
    <row r="146" spans="1:12" x14ac:dyDescent="0.25">
      <c r="A146" s="5"/>
      <c r="C146" s="3"/>
      <c r="D146" s="3"/>
      <c r="E146" s="3"/>
      <c r="F146" s="48"/>
      <c r="G146" s="48"/>
      <c r="H146" s="48"/>
      <c r="I146" s="48"/>
      <c r="J146" s="48"/>
      <c r="K146" s="48"/>
      <c r="L146" s="48"/>
    </row>
    <row r="147" spans="1:12" x14ac:dyDescent="0.25">
      <c r="A147" s="5"/>
      <c r="C147" s="3" t="s">
        <v>84</v>
      </c>
      <c r="D147" s="3"/>
      <c r="E147" s="3"/>
      <c r="F147" s="48">
        <v>15100</v>
      </c>
      <c r="G147" s="48">
        <v>16400</v>
      </c>
      <c r="H147" s="48">
        <v>17200</v>
      </c>
      <c r="I147" s="48">
        <v>17900</v>
      </c>
      <c r="J147" s="48">
        <v>18600</v>
      </c>
      <c r="K147" s="48">
        <v>19100</v>
      </c>
      <c r="L147" s="48">
        <v>19700</v>
      </c>
    </row>
    <row r="148" spans="1:12" x14ac:dyDescent="0.25">
      <c r="A148" s="5"/>
      <c r="C148" s="3"/>
      <c r="D148" s="3"/>
      <c r="E148" s="3" t="s">
        <v>130</v>
      </c>
      <c r="F148" s="48">
        <v>3300</v>
      </c>
      <c r="G148" s="48">
        <v>3600</v>
      </c>
      <c r="H148" s="48">
        <v>3800</v>
      </c>
      <c r="I148" s="48">
        <v>3800</v>
      </c>
      <c r="J148" s="48">
        <v>3800</v>
      </c>
      <c r="K148" s="48">
        <v>3700</v>
      </c>
      <c r="L148" s="48">
        <v>3700</v>
      </c>
    </row>
    <row r="149" spans="1:12" x14ac:dyDescent="0.25">
      <c r="A149" s="5"/>
      <c r="C149" s="3"/>
      <c r="D149" s="3"/>
      <c r="E149" s="3" t="s">
        <v>131</v>
      </c>
      <c r="F149" s="48">
        <v>11800</v>
      </c>
      <c r="G149" s="48">
        <v>12800</v>
      </c>
      <c r="H149" s="48">
        <v>13400</v>
      </c>
      <c r="I149" s="48">
        <v>14100</v>
      </c>
      <c r="J149" s="48">
        <v>14800</v>
      </c>
      <c r="K149" s="48">
        <v>15400</v>
      </c>
      <c r="L149" s="48">
        <v>16000</v>
      </c>
    </row>
    <row r="150" spans="1:12" x14ac:dyDescent="0.25">
      <c r="A150" s="5"/>
      <c r="C150" s="3"/>
      <c r="D150" s="3"/>
      <c r="E150" s="3"/>
      <c r="F150" s="48"/>
      <c r="G150" s="48"/>
      <c r="H150" s="48"/>
      <c r="I150" s="48"/>
      <c r="J150" s="48"/>
      <c r="K150" s="48"/>
      <c r="L150" s="48"/>
    </row>
    <row r="151" spans="1:12" x14ac:dyDescent="0.25">
      <c r="A151" s="5"/>
      <c r="C151" s="3" t="s">
        <v>105</v>
      </c>
      <c r="D151" s="3"/>
      <c r="E151" s="3"/>
      <c r="F151" s="48">
        <v>37110</v>
      </c>
      <c r="G151" s="48">
        <v>38060</v>
      </c>
      <c r="H151" s="48">
        <v>38500</v>
      </c>
      <c r="I151" s="48">
        <v>38760</v>
      </c>
      <c r="J151" s="48">
        <v>39060</v>
      </c>
      <c r="K151" s="48">
        <v>39330</v>
      </c>
      <c r="L151" s="48">
        <v>39870</v>
      </c>
    </row>
    <row r="152" spans="1:12" x14ac:dyDescent="0.25">
      <c r="A152" s="5"/>
      <c r="C152" s="3"/>
      <c r="D152" s="3"/>
      <c r="E152" s="3" t="s">
        <v>132</v>
      </c>
      <c r="F152" s="48">
        <v>86110</v>
      </c>
      <c r="G152" s="48">
        <v>86760</v>
      </c>
      <c r="H152" s="48">
        <v>87250</v>
      </c>
      <c r="I152" s="48">
        <v>87830</v>
      </c>
      <c r="J152" s="48">
        <v>89120</v>
      </c>
      <c r="K152" s="48">
        <v>90880</v>
      </c>
      <c r="L152" s="48">
        <v>92870</v>
      </c>
    </row>
    <row r="153" spans="1:12" x14ac:dyDescent="0.25">
      <c r="A153" s="5"/>
      <c r="C153" s="3"/>
      <c r="D153" s="3"/>
      <c r="E153" s="3" t="s">
        <v>133</v>
      </c>
      <c r="F153" s="48">
        <v>23500</v>
      </c>
      <c r="G153" s="48">
        <v>24250</v>
      </c>
      <c r="H153" s="48">
        <v>24850</v>
      </c>
      <c r="I153" s="48">
        <v>25530</v>
      </c>
      <c r="J153" s="48">
        <v>26230</v>
      </c>
      <c r="K153" s="48">
        <v>26960</v>
      </c>
      <c r="L153" s="48">
        <v>27700</v>
      </c>
    </row>
    <row r="154" spans="1:12" x14ac:dyDescent="0.25">
      <c r="A154" s="5"/>
      <c r="C154" s="95"/>
      <c r="D154" s="95"/>
      <c r="E154" s="95"/>
      <c r="F154" s="48"/>
      <c r="G154" s="48"/>
      <c r="H154" s="48"/>
      <c r="I154" s="48"/>
      <c r="J154" s="48"/>
      <c r="K154" s="48"/>
      <c r="L154" s="48"/>
    </row>
    <row r="155" spans="1:12" ht="24.95" customHeight="1" x14ac:dyDescent="0.25">
      <c r="A155" s="4"/>
      <c r="B155" s="21"/>
      <c r="C155" s="94" t="s">
        <v>104</v>
      </c>
      <c r="D155" s="94"/>
      <c r="E155" s="94"/>
      <c r="F155" s="49">
        <v>1.0520320000000001</v>
      </c>
      <c r="G155" s="49">
        <v>1.0557510000000001</v>
      </c>
      <c r="H155" s="49">
        <v>1.05</v>
      </c>
      <c r="I155" s="49">
        <v>1.0463640000000001</v>
      </c>
      <c r="J155" s="49">
        <v>1.0463640000000001</v>
      </c>
      <c r="K155" s="49">
        <v>1.0463640000000001</v>
      </c>
      <c r="L155" s="49">
        <v>1.0463640000000001</v>
      </c>
    </row>
    <row r="156" spans="1:12" x14ac:dyDescent="0.25">
      <c r="A156" s="5"/>
      <c r="B156" s="21"/>
      <c r="C156" s="3"/>
      <c r="D156" s="3"/>
      <c r="E156" s="3"/>
      <c r="F156" s="57"/>
      <c r="G156" s="73"/>
      <c r="H156" s="68"/>
      <c r="I156" s="68"/>
      <c r="J156" s="68"/>
      <c r="K156" s="68"/>
      <c r="L156" s="68"/>
    </row>
    <row r="157" spans="1:12" ht="16.5" thickBot="1" x14ac:dyDescent="0.3">
      <c r="A157" s="5"/>
      <c r="B157" s="17" t="s">
        <v>150</v>
      </c>
      <c r="C157" s="18"/>
      <c r="D157" s="18"/>
      <c r="E157" s="18"/>
      <c r="F157" s="58"/>
      <c r="G157" s="72"/>
      <c r="H157" s="72"/>
      <c r="I157" s="72"/>
      <c r="J157" s="72"/>
      <c r="K157" s="72"/>
      <c r="L157" s="72"/>
    </row>
    <row r="158" spans="1:12" ht="16.5" thickTop="1" x14ac:dyDescent="0.25">
      <c r="A158" s="5"/>
      <c r="C158" s="5" t="s">
        <v>26</v>
      </c>
      <c r="D158" s="5"/>
      <c r="E158" s="5"/>
      <c r="F158" s="31">
        <v>544157</v>
      </c>
      <c r="G158" s="31">
        <v>510757</v>
      </c>
      <c r="H158" s="31">
        <v>535986</v>
      </c>
      <c r="I158" s="31">
        <v>542687</v>
      </c>
      <c r="J158" s="31">
        <v>550394</v>
      </c>
      <c r="K158" s="31">
        <v>560042</v>
      </c>
      <c r="L158" s="31">
        <v>574637</v>
      </c>
    </row>
    <row r="159" spans="1:12" x14ac:dyDescent="0.25">
      <c r="A159" s="5"/>
      <c r="B159" s="21"/>
      <c r="C159" s="3"/>
      <c r="D159" s="3"/>
      <c r="E159" s="3"/>
      <c r="F159" s="57"/>
      <c r="G159" s="73"/>
      <c r="H159" s="73"/>
      <c r="I159" s="73"/>
      <c r="J159" s="73"/>
      <c r="K159" s="73"/>
      <c r="L159" s="73"/>
    </row>
    <row r="160" spans="1:12" x14ac:dyDescent="0.25">
      <c r="F160" s="57"/>
      <c r="G160" s="73"/>
      <c r="H160" s="68"/>
      <c r="I160" s="68"/>
      <c r="J160" s="68"/>
      <c r="K160" s="68"/>
      <c r="L160" s="68"/>
    </row>
    <row r="161" spans="1:14" s="6" customFormat="1" ht="49.5" customHeight="1" x14ac:dyDescent="0.25">
      <c r="A161" s="19" t="s">
        <v>109</v>
      </c>
      <c r="B161" s="21"/>
      <c r="C161" s="25"/>
      <c r="D161" s="25"/>
      <c r="E161" s="25"/>
      <c r="F161" s="57"/>
      <c r="G161" s="73"/>
      <c r="H161" s="71"/>
      <c r="I161" s="71"/>
      <c r="J161" s="71"/>
      <c r="K161" s="71"/>
      <c r="L161" s="71"/>
    </row>
    <row r="162" spans="1:14" ht="21" customHeight="1" thickBot="1" x14ac:dyDescent="0.3">
      <c r="A162" s="5"/>
      <c r="B162" s="17" t="s">
        <v>155</v>
      </c>
      <c r="C162" s="18"/>
      <c r="D162" s="18"/>
      <c r="E162" s="18"/>
      <c r="F162" s="58"/>
      <c r="G162" s="72"/>
      <c r="H162" s="72"/>
      <c r="I162" s="72"/>
      <c r="J162" s="72"/>
      <c r="K162" s="72"/>
      <c r="L162" s="72"/>
    </row>
    <row r="163" spans="1:14" ht="16.5" thickTop="1" x14ac:dyDescent="0.25">
      <c r="A163" s="5"/>
      <c r="C163" s="5" t="s">
        <v>26</v>
      </c>
      <c r="D163" s="5"/>
      <c r="E163" s="5"/>
      <c r="F163" s="44">
        <v>899574</v>
      </c>
      <c r="G163" s="44">
        <v>876023</v>
      </c>
      <c r="H163" s="44">
        <v>838800</v>
      </c>
      <c r="I163" s="44">
        <v>836500</v>
      </c>
      <c r="J163" s="44">
        <v>850500</v>
      </c>
      <c r="K163" s="44">
        <v>871800</v>
      </c>
      <c r="L163" s="44">
        <v>894700</v>
      </c>
    </row>
    <row r="164" spans="1:14" ht="15.75" customHeight="1" x14ac:dyDescent="0.25">
      <c r="A164" s="5"/>
      <c r="B164" s="3"/>
      <c r="C164" s="22"/>
      <c r="D164" s="3"/>
      <c r="E164" s="3"/>
      <c r="F164" s="35"/>
      <c r="G164" s="35"/>
      <c r="H164" s="35"/>
      <c r="I164" s="35"/>
      <c r="J164" s="35"/>
      <c r="K164" s="35"/>
      <c r="L164" s="35"/>
      <c r="N164" s="38"/>
    </row>
    <row r="165" spans="1:14" ht="18" customHeight="1" x14ac:dyDescent="0.25">
      <c r="A165" s="5"/>
      <c r="B165" s="3"/>
      <c r="C165" s="22" t="s">
        <v>97</v>
      </c>
      <c r="D165" s="3"/>
      <c r="E165" s="3"/>
      <c r="F165" s="39">
        <v>771212</v>
      </c>
      <c r="G165" s="39">
        <v>746023</v>
      </c>
      <c r="H165" s="39">
        <v>706100</v>
      </c>
      <c r="I165" s="39">
        <v>694200</v>
      </c>
      <c r="J165" s="39">
        <v>697300</v>
      </c>
      <c r="K165" s="39">
        <v>706900</v>
      </c>
      <c r="L165" s="39">
        <v>717800</v>
      </c>
    </row>
    <row r="166" spans="1:14" x14ac:dyDescent="0.25">
      <c r="A166" s="5"/>
      <c r="C166" s="22" t="s">
        <v>100</v>
      </c>
      <c r="D166" s="3"/>
      <c r="E166" s="3"/>
      <c r="F166" s="39">
        <v>128362</v>
      </c>
      <c r="G166" s="39">
        <v>130000</v>
      </c>
      <c r="H166" s="39">
        <v>132700</v>
      </c>
      <c r="I166" s="39">
        <v>142300</v>
      </c>
      <c r="J166" s="39">
        <v>153200</v>
      </c>
      <c r="K166" s="39">
        <v>164900</v>
      </c>
      <c r="L166" s="39">
        <v>176900</v>
      </c>
    </row>
    <row r="167" spans="1:14" ht="9" customHeight="1" x14ac:dyDescent="0.25">
      <c r="A167" s="5"/>
      <c r="B167" s="3"/>
      <c r="C167" s="3"/>
      <c r="D167" s="3"/>
      <c r="E167" s="3"/>
      <c r="F167" s="35"/>
      <c r="G167" s="35"/>
      <c r="H167" s="35"/>
      <c r="I167" s="35"/>
      <c r="J167" s="35"/>
      <c r="K167" s="35"/>
      <c r="L167" s="35"/>
    </row>
    <row r="168" spans="1:14" ht="15.75" customHeight="1" x14ac:dyDescent="0.25">
      <c r="A168" s="5"/>
      <c r="B168" s="3"/>
      <c r="C168" s="22" t="s">
        <v>98</v>
      </c>
      <c r="D168" s="3"/>
      <c r="E168" s="3"/>
      <c r="F168" s="39">
        <v>22900</v>
      </c>
      <c r="G168" s="39">
        <v>22100</v>
      </c>
      <c r="H168" s="39">
        <v>21500</v>
      </c>
      <c r="I168" s="39">
        <v>21200</v>
      </c>
      <c r="J168" s="39">
        <v>21000</v>
      </c>
      <c r="K168" s="39">
        <v>20900</v>
      </c>
      <c r="L168" s="39">
        <v>21000</v>
      </c>
    </row>
    <row r="169" spans="1:14" x14ac:dyDescent="0.25">
      <c r="A169" s="5"/>
      <c r="C169" s="22" t="s">
        <v>96</v>
      </c>
      <c r="D169" s="3"/>
      <c r="E169" s="3"/>
      <c r="F169" s="39">
        <v>8200</v>
      </c>
      <c r="G169" s="39">
        <v>8100</v>
      </c>
      <c r="H169" s="39">
        <v>8300</v>
      </c>
      <c r="I169" s="39">
        <v>8800</v>
      </c>
      <c r="J169" s="39">
        <v>9200</v>
      </c>
      <c r="K169" s="39">
        <v>9500</v>
      </c>
      <c r="L169" s="39">
        <v>9900</v>
      </c>
    </row>
    <row r="170" spans="1:14" ht="9" customHeight="1" x14ac:dyDescent="0.25">
      <c r="A170" s="5"/>
      <c r="B170" s="3"/>
      <c r="C170" s="3"/>
      <c r="D170" s="3"/>
      <c r="E170" s="3"/>
      <c r="F170" s="39"/>
      <c r="G170" s="39"/>
      <c r="H170" s="39"/>
      <c r="I170" s="39"/>
      <c r="J170" s="39"/>
      <c r="K170" s="39"/>
      <c r="L170" s="39"/>
    </row>
    <row r="171" spans="1:14" ht="18" customHeight="1" x14ac:dyDescent="0.25">
      <c r="A171" s="5"/>
      <c r="B171" s="3"/>
      <c r="C171" s="22" t="s">
        <v>99</v>
      </c>
      <c r="D171" s="3"/>
      <c r="E171" s="3"/>
      <c r="F171" s="39">
        <v>32500</v>
      </c>
      <c r="G171" s="39">
        <v>32500</v>
      </c>
      <c r="H171" s="39">
        <v>31700</v>
      </c>
      <c r="I171" s="39">
        <v>31600</v>
      </c>
      <c r="J171" s="39">
        <v>32000</v>
      </c>
      <c r="K171" s="39">
        <v>32500</v>
      </c>
      <c r="L171" s="39">
        <v>33000</v>
      </c>
    </row>
    <row r="172" spans="1:14" x14ac:dyDescent="0.25">
      <c r="A172" s="5"/>
      <c r="C172" s="22" t="s">
        <v>101</v>
      </c>
      <c r="D172" s="3"/>
      <c r="E172" s="3"/>
      <c r="F172" s="39">
        <v>14000</v>
      </c>
      <c r="G172" s="39">
        <v>14100</v>
      </c>
      <c r="H172" s="39">
        <v>14200</v>
      </c>
      <c r="I172" s="39">
        <v>14400</v>
      </c>
      <c r="J172" s="39">
        <v>14900</v>
      </c>
      <c r="K172" s="39">
        <v>15400</v>
      </c>
      <c r="L172" s="39">
        <v>16000</v>
      </c>
    </row>
    <row r="173" spans="1:14" ht="9" customHeight="1" x14ac:dyDescent="0.25">
      <c r="A173" s="5"/>
      <c r="B173" s="3"/>
      <c r="C173" s="3"/>
      <c r="D173" s="3"/>
      <c r="E173" s="3"/>
      <c r="F173" s="35"/>
      <c r="G173" s="35"/>
      <c r="H173" s="35"/>
      <c r="I173" s="35"/>
      <c r="J173" s="35"/>
      <c r="K173" s="35"/>
      <c r="L173" s="35"/>
    </row>
    <row r="174" spans="1:14" ht="18" customHeight="1" x14ac:dyDescent="0.25">
      <c r="A174" s="5"/>
      <c r="B174" s="3"/>
      <c r="C174" s="22" t="s">
        <v>164</v>
      </c>
      <c r="D174" s="3"/>
      <c r="E174" s="3"/>
      <c r="F174" s="45">
        <v>1.036626</v>
      </c>
      <c r="G174" s="45">
        <v>1.038565</v>
      </c>
      <c r="H174" s="35">
        <v>1.0369999999999999</v>
      </c>
      <c r="I174" s="35">
        <v>1.0369999999999999</v>
      </c>
      <c r="J174" s="35">
        <v>1.0369999999999999</v>
      </c>
      <c r="K174" s="35">
        <v>1.0369999999999999</v>
      </c>
      <c r="L174" s="35">
        <v>1.0369999999999999</v>
      </c>
    </row>
    <row r="175" spans="1:14" ht="18" customHeight="1" x14ac:dyDescent="0.25">
      <c r="A175" s="5"/>
      <c r="B175" s="3"/>
      <c r="C175" s="22" t="s">
        <v>165</v>
      </c>
      <c r="D175" s="3"/>
      <c r="E175" s="3"/>
      <c r="F175" s="45">
        <v>1.1128150000000001</v>
      </c>
      <c r="G175" s="45">
        <v>1.1327799999999999</v>
      </c>
      <c r="H175" s="45">
        <v>1.125</v>
      </c>
      <c r="I175" s="45">
        <v>1.125</v>
      </c>
      <c r="J175" s="45">
        <v>1.125</v>
      </c>
      <c r="K175" s="45">
        <v>1.125</v>
      </c>
      <c r="L175" s="45">
        <v>1.125</v>
      </c>
    </row>
    <row r="176" spans="1:14" s="6" customFormat="1" x14ac:dyDescent="0.25">
      <c r="A176" s="4"/>
      <c r="B176" s="21"/>
      <c r="C176" s="3"/>
      <c r="D176" s="3"/>
      <c r="E176" s="3"/>
      <c r="F176" s="57"/>
      <c r="G176" s="73"/>
      <c r="H176" s="71"/>
      <c r="I176" s="71"/>
      <c r="J176" s="71"/>
      <c r="K176" s="71"/>
      <c r="L176" s="71"/>
    </row>
    <row r="177" spans="1:14" ht="15" customHeight="1" thickBot="1" x14ac:dyDescent="0.3">
      <c r="A177" s="5"/>
      <c r="B177" s="17" t="s">
        <v>142</v>
      </c>
      <c r="C177" s="18"/>
      <c r="D177" s="18"/>
      <c r="E177" s="18"/>
      <c r="F177" s="65"/>
      <c r="G177" s="72"/>
      <c r="H177" s="72"/>
      <c r="I177" s="72"/>
      <c r="J177" s="72"/>
      <c r="K177" s="72"/>
      <c r="L177" s="72"/>
    </row>
    <row r="178" spans="1:14" ht="16.5" thickTop="1" x14ac:dyDescent="0.25">
      <c r="A178" s="5"/>
      <c r="B178" s="3"/>
      <c r="C178" s="5" t="s">
        <v>107</v>
      </c>
      <c r="D178" s="5"/>
      <c r="E178" s="5"/>
      <c r="F178" s="78">
        <v>6327000</v>
      </c>
      <c r="G178" s="82">
        <v>6467652</v>
      </c>
      <c r="H178" s="82">
        <v>6732310</v>
      </c>
      <c r="I178" s="82">
        <v>6974669.6815207107</v>
      </c>
      <c r="J178" s="82">
        <v>7367890.8688139766</v>
      </c>
      <c r="K178" s="82">
        <v>7716383.3792005861</v>
      </c>
      <c r="L178" s="82">
        <v>7677964.3872797284</v>
      </c>
    </row>
    <row r="179" spans="1:14" x14ac:dyDescent="0.25">
      <c r="A179" s="5"/>
      <c r="B179" s="3"/>
      <c r="C179" s="3" t="s">
        <v>120</v>
      </c>
      <c r="D179" s="3"/>
      <c r="E179" s="3"/>
      <c r="F179" s="92">
        <v>6132440.2345976997</v>
      </c>
      <c r="G179" s="81">
        <v>6354839.7467052108</v>
      </c>
      <c r="H179" s="81">
        <v>6514431.9135437971</v>
      </c>
      <c r="I179" s="81">
        <v>6743028.3228428792</v>
      </c>
      <c r="J179" s="81">
        <v>7037453.9177324353</v>
      </c>
      <c r="K179" s="81">
        <v>7369762.4266387746</v>
      </c>
      <c r="L179" s="81">
        <v>7677964.3872797284</v>
      </c>
    </row>
    <row r="180" spans="1:14" x14ac:dyDescent="0.25">
      <c r="A180" s="5"/>
      <c r="B180" s="3"/>
      <c r="C180" s="3"/>
      <c r="D180" s="3"/>
      <c r="E180" s="3"/>
      <c r="F180" s="60"/>
      <c r="G180" s="74"/>
      <c r="H180" s="74"/>
      <c r="I180" s="74"/>
      <c r="J180" s="74"/>
      <c r="K180" s="74"/>
      <c r="L180" s="74"/>
    </row>
    <row r="181" spans="1:14" x14ac:dyDescent="0.25">
      <c r="A181" s="5"/>
      <c r="B181" s="3"/>
      <c r="C181" s="3" t="s">
        <v>16</v>
      </c>
      <c r="D181" s="3"/>
      <c r="E181" s="3"/>
      <c r="F181" s="36"/>
      <c r="G181" s="75"/>
      <c r="H181" s="75"/>
      <c r="I181" s="75"/>
      <c r="J181" s="75"/>
      <c r="K181" s="75"/>
      <c r="L181" s="75"/>
    </row>
    <row r="182" spans="1:14" x14ac:dyDescent="0.25">
      <c r="A182" s="5"/>
      <c r="B182" s="3"/>
      <c r="C182" s="3"/>
      <c r="D182" s="3" t="s">
        <v>17</v>
      </c>
      <c r="E182" s="3"/>
      <c r="F182" s="88">
        <v>1806436</v>
      </c>
      <c r="G182" s="84">
        <v>1789127.9173565872</v>
      </c>
      <c r="H182" s="84">
        <v>1814456.5658269271</v>
      </c>
      <c r="I182" s="84">
        <v>1848697.5900491837</v>
      </c>
      <c r="J182" s="84">
        <v>1896138.7836303927</v>
      </c>
      <c r="K182" s="84">
        <v>1953389.5044391321</v>
      </c>
      <c r="L182" s="84">
        <v>2009146.3993487614</v>
      </c>
    </row>
    <row r="183" spans="1:14" x14ac:dyDescent="0.25">
      <c r="A183" s="5"/>
      <c r="B183" s="3"/>
      <c r="C183" s="3"/>
      <c r="D183" s="3" t="s">
        <v>18</v>
      </c>
      <c r="E183" s="3"/>
      <c r="F183" s="66"/>
      <c r="G183" s="83"/>
      <c r="H183" s="83"/>
      <c r="I183" s="83"/>
      <c r="J183" s="83"/>
      <c r="K183" s="83"/>
      <c r="L183" s="83"/>
    </row>
    <row r="184" spans="1:14" ht="14.25" customHeight="1" x14ac:dyDescent="0.25">
      <c r="A184" s="5"/>
      <c r="B184" s="3"/>
      <c r="C184" s="3"/>
      <c r="D184" s="3"/>
      <c r="E184" s="3" t="s">
        <v>19</v>
      </c>
      <c r="F184" s="89">
        <v>2640114</v>
      </c>
      <c r="G184" s="84">
        <v>2774353.6714345673</v>
      </c>
      <c r="H184" s="84">
        <v>2876710.2321043429</v>
      </c>
      <c r="I184" s="84">
        <v>2993302.2160778544</v>
      </c>
      <c r="J184" s="84">
        <v>3127535.3386659152</v>
      </c>
      <c r="K184" s="84">
        <v>3274185.9148615729</v>
      </c>
      <c r="L184" s="84">
        <v>3413661.9905278096</v>
      </c>
    </row>
    <row r="185" spans="1:14" x14ac:dyDescent="0.25">
      <c r="A185" s="5"/>
      <c r="B185" s="3"/>
      <c r="C185" s="3"/>
      <c r="D185" s="3" t="s">
        <v>93</v>
      </c>
      <c r="E185" s="3"/>
      <c r="F185" s="90">
        <v>1685890</v>
      </c>
      <c r="G185" s="84">
        <v>1791358.157914056</v>
      </c>
      <c r="H185" s="84">
        <v>1823265.1156125274</v>
      </c>
      <c r="I185" s="84">
        <v>1901028.5167158416</v>
      </c>
      <c r="J185" s="84">
        <v>2013779.7954361269</v>
      </c>
      <c r="K185" s="84">
        <v>2142187.0073380698</v>
      </c>
      <c r="L185" s="84">
        <v>2255155.9974031574</v>
      </c>
    </row>
    <row r="186" spans="1:14" x14ac:dyDescent="0.25">
      <c r="A186" s="5"/>
      <c r="B186" s="3"/>
      <c r="C186" s="3"/>
      <c r="D186" s="3"/>
      <c r="E186" s="3"/>
      <c r="F186" s="36"/>
      <c r="G186" s="36"/>
      <c r="H186" s="75"/>
      <c r="I186" s="75"/>
      <c r="J186" s="75"/>
      <c r="K186" s="75"/>
      <c r="L186" s="75"/>
    </row>
    <row r="187" spans="1:14" s="25" customFormat="1" ht="18.75" x14ac:dyDescent="0.25">
      <c r="A187" s="19"/>
      <c r="C187" s="3" t="s">
        <v>20</v>
      </c>
      <c r="D187" s="3"/>
      <c r="E187" s="3"/>
      <c r="F187" s="87">
        <v>33148325.592419997</v>
      </c>
      <c r="G187" s="85">
        <v>34350485.1173255</v>
      </c>
      <c r="H187" s="85">
        <v>35213145.47861512</v>
      </c>
      <c r="I187" s="85">
        <v>36448801.745096646</v>
      </c>
      <c r="J187" s="85">
        <v>38040291.447202355</v>
      </c>
      <c r="K187" s="85">
        <v>39836553.657506891</v>
      </c>
      <c r="L187" s="85">
        <v>41502510.201512046</v>
      </c>
    </row>
    <row r="188" spans="1:14" ht="18.75" x14ac:dyDescent="0.25">
      <c r="A188" s="19"/>
      <c r="B188" s="21"/>
      <c r="C188" s="3" t="s">
        <v>92</v>
      </c>
      <c r="D188" s="3"/>
      <c r="E188" s="3"/>
      <c r="F188" s="86">
        <v>362245</v>
      </c>
      <c r="G188" s="79">
        <v>365795</v>
      </c>
      <c r="H188" s="91">
        <v>368098</v>
      </c>
      <c r="I188" s="91">
        <v>371728</v>
      </c>
      <c r="J188" s="91">
        <v>377637</v>
      </c>
      <c r="K188" s="91">
        <v>383707</v>
      </c>
      <c r="L188" s="91">
        <v>388602.47133082279</v>
      </c>
    </row>
    <row r="189" spans="1:14" ht="18.75" x14ac:dyDescent="0.25">
      <c r="A189" s="19"/>
      <c r="B189" s="21"/>
      <c r="C189" s="3"/>
      <c r="D189" s="3"/>
      <c r="E189" s="3"/>
      <c r="F189" s="24"/>
      <c r="G189" s="68"/>
      <c r="H189" s="77"/>
      <c r="I189" s="76"/>
      <c r="J189" s="73"/>
      <c r="K189" s="76"/>
      <c r="L189" s="76"/>
      <c r="N189" s="38" t="s">
        <v>157</v>
      </c>
    </row>
    <row r="190" spans="1:14" s="6" customFormat="1" ht="49.5" customHeight="1" x14ac:dyDescent="0.25">
      <c r="A190" s="19" t="s">
        <v>158</v>
      </c>
      <c r="B190" s="21"/>
      <c r="C190" s="25"/>
      <c r="D190" s="25"/>
      <c r="E190" s="25"/>
      <c r="F190" s="57"/>
      <c r="G190" s="73"/>
      <c r="H190" s="71" t="s">
        <v>157</v>
      </c>
      <c r="I190" s="71"/>
      <c r="J190" s="71"/>
      <c r="K190" s="71"/>
      <c r="L190" s="71"/>
    </row>
    <row r="191" spans="1:14" ht="16.5" thickBot="1" x14ac:dyDescent="0.3">
      <c r="A191" s="5"/>
      <c r="B191" s="17" t="s">
        <v>158</v>
      </c>
      <c r="C191" s="18"/>
      <c r="D191" s="18"/>
      <c r="E191" s="18"/>
      <c r="F191" s="58"/>
      <c r="G191" s="72"/>
      <c r="H191" s="72"/>
      <c r="I191" s="72"/>
      <c r="J191" s="65"/>
      <c r="K191" s="72"/>
      <c r="L191" s="72"/>
      <c r="N191" s="38"/>
    </row>
    <row r="192" spans="1:14" ht="16.5" thickTop="1" x14ac:dyDescent="0.25">
      <c r="A192" s="5"/>
      <c r="B192" s="24"/>
      <c r="C192" s="23" t="s">
        <v>137</v>
      </c>
      <c r="D192" s="24"/>
      <c r="E192" s="24"/>
      <c r="F192" s="44">
        <v>240943400</v>
      </c>
      <c r="G192" s="44">
        <v>260109500</v>
      </c>
      <c r="H192" s="44">
        <v>262481000</v>
      </c>
      <c r="I192" s="44">
        <v>274394000</v>
      </c>
      <c r="J192" s="44">
        <v>298572000</v>
      </c>
      <c r="K192" s="44">
        <v>319378000</v>
      </c>
      <c r="L192" s="44">
        <v>333154000</v>
      </c>
    </row>
    <row r="193" spans="1:14" x14ac:dyDescent="0.25">
      <c r="A193" s="5"/>
      <c r="B193" s="24"/>
      <c r="C193" s="24" t="s">
        <v>134</v>
      </c>
      <c r="D193" s="24"/>
      <c r="E193" s="24"/>
      <c r="F193" s="39">
        <v>238478200</v>
      </c>
      <c r="G193" s="39">
        <v>256703300</v>
      </c>
      <c r="H193" s="39">
        <v>257805000</v>
      </c>
      <c r="I193" s="39">
        <v>269089000</v>
      </c>
      <c r="J193" s="39">
        <v>292121000</v>
      </c>
      <c r="K193" s="39">
        <v>311598000</v>
      </c>
      <c r="L193" s="39">
        <v>323763000</v>
      </c>
    </row>
    <row r="194" spans="1:14" x14ac:dyDescent="0.25">
      <c r="A194" s="5"/>
      <c r="B194" s="24"/>
      <c r="C194" s="23"/>
      <c r="D194" s="24"/>
      <c r="E194" s="24"/>
      <c r="F194" s="39"/>
      <c r="G194" s="39"/>
      <c r="H194" s="39"/>
      <c r="I194" s="39"/>
      <c r="J194" s="39"/>
      <c r="K194" s="39"/>
      <c r="L194" s="39"/>
    </row>
    <row r="195" spans="1:14" x14ac:dyDescent="0.25">
      <c r="A195" s="5"/>
      <c r="B195" s="24"/>
      <c r="C195" s="24" t="s">
        <v>70</v>
      </c>
      <c r="D195" s="24"/>
      <c r="E195" s="24"/>
      <c r="F195" s="46">
        <v>236020200</v>
      </c>
      <c r="G195" s="46">
        <v>253960100</v>
      </c>
      <c r="H195" s="46">
        <v>254992000</v>
      </c>
      <c r="I195" s="46">
        <v>266295000</v>
      </c>
      <c r="J195" s="46">
        <v>289170000</v>
      </c>
      <c r="K195" s="46">
        <v>308578000</v>
      </c>
      <c r="L195" s="46">
        <v>320657000</v>
      </c>
    </row>
    <row r="196" spans="1:14" x14ac:dyDescent="0.25">
      <c r="A196" s="5"/>
      <c r="B196" s="24"/>
      <c r="C196" s="24" t="s">
        <v>124</v>
      </c>
      <c r="D196" s="24"/>
      <c r="E196" s="24"/>
      <c r="F196" s="39">
        <v>2439500</v>
      </c>
      <c r="G196" s="39">
        <v>2736900</v>
      </c>
      <c r="H196" s="39">
        <v>2801000</v>
      </c>
      <c r="I196" s="39">
        <v>2782000</v>
      </c>
      <c r="J196" s="39">
        <v>2938000</v>
      </c>
      <c r="K196" s="39">
        <v>3007000</v>
      </c>
      <c r="L196" s="39">
        <v>3093000</v>
      </c>
    </row>
    <row r="197" spans="1:14" x14ac:dyDescent="0.25">
      <c r="A197" s="5"/>
      <c r="B197" s="24"/>
      <c r="C197" s="24" t="s">
        <v>135</v>
      </c>
      <c r="D197" s="24"/>
      <c r="E197" s="24"/>
      <c r="F197" s="39">
        <v>18500</v>
      </c>
      <c r="G197" s="39">
        <v>6300</v>
      </c>
      <c r="H197" s="39">
        <v>12000</v>
      </c>
      <c r="I197" s="39">
        <v>12000</v>
      </c>
      <c r="J197" s="39">
        <v>13000</v>
      </c>
      <c r="K197" s="39">
        <v>13000</v>
      </c>
      <c r="L197" s="39">
        <v>13000</v>
      </c>
    </row>
    <row r="198" spans="1:14" x14ac:dyDescent="0.25">
      <c r="A198" s="5"/>
      <c r="B198" s="24"/>
      <c r="C198" s="24"/>
      <c r="D198" s="24"/>
      <c r="E198" s="24"/>
      <c r="F198" s="39"/>
      <c r="G198" s="39"/>
      <c r="H198" s="39"/>
      <c r="I198" s="39"/>
      <c r="J198" s="39"/>
      <c r="K198" s="39"/>
      <c r="L198" s="39"/>
    </row>
    <row r="199" spans="1:14" x14ac:dyDescent="0.25">
      <c r="A199" s="5"/>
      <c r="B199" s="24"/>
      <c r="C199" s="24" t="s">
        <v>63</v>
      </c>
      <c r="D199" s="24"/>
      <c r="E199" s="24"/>
      <c r="F199" s="39">
        <v>2463800</v>
      </c>
      <c r="G199" s="39">
        <v>3405500</v>
      </c>
      <c r="H199" s="39">
        <v>4675000</v>
      </c>
      <c r="I199" s="39">
        <v>5304000</v>
      </c>
      <c r="J199" s="39">
        <v>6450000</v>
      </c>
      <c r="K199" s="39">
        <v>7779000</v>
      </c>
      <c r="L199" s="39">
        <v>9390000</v>
      </c>
    </row>
    <row r="200" spans="1:14" x14ac:dyDescent="0.25">
      <c r="A200" s="5"/>
      <c r="B200" s="24"/>
      <c r="C200" s="24" t="s">
        <v>136</v>
      </c>
      <c r="D200" s="24"/>
      <c r="E200" s="24"/>
      <c r="F200" s="39">
        <v>1400</v>
      </c>
      <c r="G200" s="39">
        <v>700</v>
      </c>
      <c r="H200" s="39">
        <v>1000</v>
      </c>
      <c r="I200" s="39">
        <v>1000</v>
      </c>
      <c r="J200" s="39">
        <v>1000</v>
      </c>
      <c r="K200" s="39">
        <v>1000</v>
      </c>
      <c r="L200" s="39">
        <v>1000</v>
      </c>
    </row>
    <row r="201" spans="1:14" x14ac:dyDescent="0.25">
      <c r="A201" s="5"/>
      <c r="B201" s="24"/>
      <c r="C201" s="24"/>
      <c r="D201" s="24"/>
      <c r="E201" s="24"/>
      <c r="F201" s="39"/>
      <c r="G201" s="39"/>
      <c r="H201" s="39"/>
      <c r="I201" s="39"/>
      <c r="J201" s="39"/>
      <c r="K201" s="39"/>
      <c r="L201" s="39"/>
      <c r="N201" s="38"/>
    </row>
    <row r="202" spans="1:14" ht="15.75" customHeight="1" x14ac:dyDescent="0.25">
      <c r="A202" s="5"/>
      <c r="B202" s="24"/>
      <c r="C202" s="24" t="s">
        <v>95</v>
      </c>
      <c r="D202" s="24"/>
      <c r="E202" s="24"/>
      <c r="F202" s="39">
        <v>179953400</v>
      </c>
      <c r="G202" s="39">
        <v>184912900</v>
      </c>
      <c r="H202" s="39">
        <v>176738000</v>
      </c>
      <c r="I202" s="39">
        <v>175174000</v>
      </c>
      <c r="J202" s="39">
        <v>180009000</v>
      </c>
      <c r="K202" s="39">
        <v>181152000</v>
      </c>
      <c r="L202" s="39">
        <v>176654000</v>
      </c>
    </row>
    <row r="203" spans="1:14" x14ac:dyDescent="0.25">
      <c r="A203" s="5"/>
      <c r="B203" s="24"/>
      <c r="C203" s="24" t="s">
        <v>72</v>
      </c>
      <c r="D203" s="24"/>
      <c r="E203" s="24"/>
      <c r="F203" s="39">
        <v>56066800</v>
      </c>
      <c r="G203" s="39">
        <v>69047200</v>
      </c>
      <c r="H203" s="39">
        <v>78254000</v>
      </c>
      <c r="I203" s="39">
        <v>91121000</v>
      </c>
      <c r="J203" s="39">
        <v>109161000</v>
      </c>
      <c r="K203" s="39">
        <v>127426000</v>
      </c>
      <c r="L203" s="39">
        <v>144003000</v>
      </c>
    </row>
    <row r="204" spans="1:14" x14ac:dyDescent="0.25">
      <c r="A204" s="5"/>
      <c r="B204" s="24"/>
      <c r="C204" s="24"/>
      <c r="D204" s="24"/>
      <c r="E204" s="24"/>
      <c r="F204" s="39"/>
      <c r="G204" s="39"/>
      <c r="H204" s="39"/>
      <c r="I204" s="39"/>
      <c r="J204" s="39"/>
      <c r="K204" s="39"/>
      <c r="L204" s="39"/>
    </row>
    <row r="205" spans="1:14" x14ac:dyDescent="0.25">
      <c r="A205" s="5"/>
      <c r="B205" s="24"/>
      <c r="C205" s="24" t="s">
        <v>151</v>
      </c>
      <c r="D205" s="24"/>
      <c r="E205" s="24"/>
      <c r="F205" s="39">
        <v>1967800</v>
      </c>
      <c r="G205" s="39">
        <v>2016900</v>
      </c>
      <c r="H205" s="39">
        <v>2064500</v>
      </c>
      <c r="I205" s="39">
        <v>2108900</v>
      </c>
      <c r="J205" s="39">
        <v>2148000</v>
      </c>
      <c r="K205" s="39">
        <v>2182600</v>
      </c>
      <c r="L205" s="39">
        <v>2216700</v>
      </c>
    </row>
    <row r="206" spans="1:14" x14ac:dyDescent="0.25">
      <c r="A206" s="5"/>
      <c r="B206" s="24"/>
      <c r="C206" s="24"/>
      <c r="D206" s="24"/>
      <c r="E206" s="24"/>
      <c r="F206" s="39"/>
      <c r="G206" s="39"/>
      <c r="H206" s="39"/>
      <c r="I206" s="39"/>
      <c r="J206" s="39"/>
      <c r="K206" s="39"/>
      <c r="L206" s="39"/>
    </row>
    <row r="207" spans="1:14" x14ac:dyDescent="0.25">
      <c r="A207" s="5"/>
      <c r="B207" s="24"/>
      <c r="C207" s="24" t="s">
        <v>116</v>
      </c>
      <c r="D207" s="24"/>
      <c r="E207" s="24"/>
      <c r="F207" s="39">
        <v>1865500</v>
      </c>
      <c r="G207" s="39">
        <v>1920800</v>
      </c>
      <c r="H207" s="39">
        <v>1973700</v>
      </c>
      <c r="I207" s="39">
        <v>2018300</v>
      </c>
      <c r="J207" s="39">
        <v>2049000</v>
      </c>
      <c r="K207" s="39">
        <v>2065700</v>
      </c>
      <c r="L207" s="39">
        <v>2070100</v>
      </c>
    </row>
    <row r="208" spans="1:14" x14ac:dyDescent="0.25">
      <c r="A208" s="5"/>
      <c r="B208" s="24"/>
      <c r="C208" s="24"/>
      <c r="D208" s="24"/>
      <c r="E208" s="24" t="s">
        <v>117</v>
      </c>
      <c r="F208" s="39">
        <v>974000</v>
      </c>
      <c r="G208" s="39">
        <v>1002300</v>
      </c>
      <c r="H208" s="39">
        <v>1028600</v>
      </c>
      <c r="I208" s="39">
        <v>1050600</v>
      </c>
      <c r="J208" s="39">
        <v>1066100</v>
      </c>
      <c r="K208" s="39">
        <v>1075000</v>
      </c>
      <c r="L208" s="39">
        <v>1078200</v>
      </c>
    </row>
    <row r="209" spans="1:12" x14ac:dyDescent="0.25">
      <c r="A209" s="5"/>
      <c r="B209" s="24"/>
      <c r="C209" s="24"/>
      <c r="D209" s="24"/>
      <c r="E209" s="24" t="s">
        <v>118</v>
      </c>
      <c r="F209" s="39">
        <v>891500</v>
      </c>
      <c r="G209" s="39">
        <v>918500</v>
      </c>
      <c r="H209" s="39">
        <v>945100</v>
      </c>
      <c r="I209" s="39">
        <v>967700</v>
      </c>
      <c r="J209" s="39">
        <v>982900</v>
      </c>
      <c r="K209" s="39">
        <v>990700</v>
      </c>
      <c r="L209" s="39">
        <v>991900</v>
      </c>
    </row>
    <row r="210" spans="1:12" ht="9.9499999999999993" customHeight="1" x14ac:dyDescent="0.25">
      <c r="A210" s="5"/>
      <c r="B210" s="3"/>
      <c r="C210" s="3"/>
      <c r="D210" s="3"/>
      <c r="E210" s="3"/>
      <c r="F210" s="35"/>
      <c r="G210" s="35"/>
      <c r="H210" s="35"/>
      <c r="I210" s="35"/>
      <c r="J210" s="35"/>
      <c r="K210" s="35"/>
      <c r="L210" s="35"/>
    </row>
    <row r="211" spans="1:12" x14ac:dyDescent="0.25">
      <c r="A211" s="5"/>
      <c r="B211" s="24"/>
      <c r="C211" s="24" t="s">
        <v>79</v>
      </c>
      <c r="D211" s="24"/>
      <c r="E211" s="24"/>
      <c r="F211" s="39">
        <v>1061500</v>
      </c>
      <c r="G211" s="39">
        <v>1176700</v>
      </c>
      <c r="H211" s="39">
        <v>1287700</v>
      </c>
      <c r="I211" s="39">
        <v>1393400</v>
      </c>
      <c r="J211" s="39">
        <v>1491500</v>
      </c>
      <c r="K211" s="39">
        <v>1583200</v>
      </c>
      <c r="L211" s="39">
        <v>1672400</v>
      </c>
    </row>
    <row r="212" spans="1:12" x14ac:dyDescent="0.25">
      <c r="A212" s="5"/>
      <c r="B212" s="24"/>
      <c r="C212" s="24"/>
      <c r="D212" s="24"/>
      <c r="E212" s="24" t="s">
        <v>80</v>
      </c>
      <c r="F212" s="39">
        <v>526800</v>
      </c>
      <c r="G212" s="39">
        <v>585600</v>
      </c>
      <c r="H212" s="39">
        <v>642200</v>
      </c>
      <c r="I212" s="39">
        <v>696300</v>
      </c>
      <c r="J212" s="39">
        <v>746700</v>
      </c>
      <c r="K212" s="39">
        <v>794200</v>
      </c>
      <c r="L212" s="39">
        <v>840600</v>
      </c>
    </row>
    <row r="213" spans="1:12" x14ac:dyDescent="0.25">
      <c r="A213" s="5"/>
      <c r="B213" s="24"/>
      <c r="C213" s="24"/>
      <c r="D213" s="24"/>
      <c r="E213" s="24" t="s">
        <v>81</v>
      </c>
      <c r="F213" s="39">
        <v>534700</v>
      </c>
      <c r="G213" s="39">
        <v>591100</v>
      </c>
      <c r="H213" s="39">
        <v>645500</v>
      </c>
      <c r="I213" s="39">
        <v>697100</v>
      </c>
      <c r="J213" s="39">
        <v>744800</v>
      </c>
      <c r="K213" s="39">
        <v>789000</v>
      </c>
      <c r="L213" s="39">
        <v>831800</v>
      </c>
    </row>
    <row r="214" spans="1:12" ht="9.9499999999999993" customHeight="1" x14ac:dyDescent="0.25">
      <c r="A214" s="5"/>
      <c r="B214" s="3"/>
      <c r="C214" s="3"/>
      <c r="D214" s="3"/>
      <c r="E214" s="3"/>
      <c r="F214" s="35"/>
      <c r="G214" s="35"/>
      <c r="H214" s="35"/>
      <c r="I214" s="35"/>
      <c r="J214" s="35"/>
      <c r="K214" s="35"/>
      <c r="L214" s="35"/>
    </row>
    <row r="215" spans="1:12" x14ac:dyDescent="0.25">
      <c r="A215" s="5"/>
      <c r="B215" s="24"/>
      <c r="C215" s="24" t="s">
        <v>48</v>
      </c>
      <c r="D215" s="24"/>
      <c r="E215" s="24"/>
      <c r="F215" s="39">
        <v>932300</v>
      </c>
      <c r="G215" s="39">
        <v>1061900</v>
      </c>
      <c r="H215" s="39">
        <v>1176000</v>
      </c>
      <c r="I215" s="39">
        <v>1283900</v>
      </c>
      <c r="J215" s="39">
        <v>1384600</v>
      </c>
      <c r="K215" s="39">
        <v>1479000</v>
      </c>
      <c r="L215" s="39">
        <v>1571300</v>
      </c>
    </row>
    <row r="216" spans="1:12" x14ac:dyDescent="0.25">
      <c r="A216" s="5"/>
      <c r="B216" s="24"/>
      <c r="C216" s="24"/>
      <c r="D216" s="24"/>
      <c r="E216" s="24" t="s">
        <v>50</v>
      </c>
      <c r="F216" s="39">
        <v>470300</v>
      </c>
      <c r="G216" s="39">
        <v>536000</v>
      </c>
      <c r="H216" s="39">
        <v>593600</v>
      </c>
      <c r="I216" s="39">
        <v>648700</v>
      </c>
      <c r="J216" s="39">
        <v>700300</v>
      </c>
      <c r="K216" s="39">
        <v>748900</v>
      </c>
      <c r="L216" s="39">
        <v>796800</v>
      </c>
    </row>
    <row r="217" spans="1:12" x14ac:dyDescent="0.25">
      <c r="A217" s="5"/>
      <c r="B217" s="24"/>
      <c r="C217" s="24"/>
      <c r="D217" s="24"/>
      <c r="E217" s="24" t="s">
        <v>49</v>
      </c>
      <c r="F217" s="39">
        <v>462000</v>
      </c>
      <c r="G217" s="39">
        <v>525900</v>
      </c>
      <c r="H217" s="39">
        <v>582400</v>
      </c>
      <c r="I217" s="39">
        <v>635200</v>
      </c>
      <c r="J217" s="39">
        <v>684300</v>
      </c>
      <c r="K217" s="39">
        <v>730100</v>
      </c>
      <c r="L217" s="39">
        <v>774500</v>
      </c>
    </row>
    <row r="218" spans="1:12" x14ac:dyDescent="0.25">
      <c r="A218" s="5"/>
      <c r="B218" s="24"/>
      <c r="C218" s="24"/>
      <c r="D218" s="24"/>
      <c r="E218" s="24"/>
      <c r="F218" s="35"/>
      <c r="G218" s="35"/>
      <c r="H218" s="35"/>
      <c r="I218" s="35"/>
      <c r="J218" s="35"/>
      <c r="K218" s="35"/>
      <c r="L218" s="35"/>
    </row>
    <row r="219" spans="1:12" x14ac:dyDescent="0.25">
      <c r="A219" s="5"/>
      <c r="B219" s="24"/>
      <c r="C219" s="24" t="s">
        <v>110</v>
      </c>
      <c r="D219" s="24"/>
      <c r="E219" s="24"/>
      <c r="F219" s="39">
        <v>7330</v>
      </c>
      <c r="G219" s="39">
        <v>9210</v>
      </c>
      <c r="H219" s="39">
        <v>11450</v>
      </c>
      <c r="I219" s="39">
        <v>14110</v>
      </c>
      <c r="J219" s="39">
        <v>17110</v>
      </c>
      <c r="K219" s="39">
        <v>20430</v>
      </c>
      <c r="L219" s="39">
        <v>24090</v>
      </c>
    </row>
    <row r="220" spans="1:12" x14ac:dyDescent="0.25">
      <c r="A220" s="5"/>
      <c r="B220" s="24"/>
      <c r="C220" s="24"/>
      <c r="D220" s="24"/>
      <c r="E220" s="24"/>
      <c r="F220" s="35"/>
      <c r="G220" s="35"/>
      <c r="H220" s="35"/>
      <c r="I220" s="35"/>
      <c r="J220" s="35"/>
      <c r="K220" s="35"/>
      <c r="L220" s="35"/>
    </row>
    <row r="221" spans="1:12" x14ac:dyDescent="0.25">
      <c r="A221" s="5"/>
      <c r="B221" s="24"/>
      <c r="C221" s="24" t="s">
        <v>51</v>
      </c>
      <c r="D221" s="24"/>
      <c r="E221" s="24"/>
      <c r="F221" s="39">
        <v>96400</v>
      </c>
      <c r="G221" s="39">
        <v>96300</v>
      </c>
      <c r="H221" s="39">
        <v>89500</v>
      </c>
      <c r="I221" s="39">
        <v>86800</v>
      </c>
      <c r="J221" s="39">
        <v>87800</v>
      </c>
      <c r="K221" s="39">
        <v>87700</v>
      </c>
      <c r="L221" s="39">
        <v>85300</v>
      </c>
    </row>
    <row r="222" spans="1:12" x14ac:dyDescent="0.25">
      <c r="A222" s="5"/>
      <c r="B222" s="24"/>
      <c r="C222" s="24"/>
      <c r="D222" s="24"/>
      <c r="E222" s="24" t="s">
        <v>52</v>
      </c>
      <c r="F222" s="39">
        <v>81100</v>
      </c>
      <c r="G222" s="39">
        <v>81800</v>
      </c>
      <c r="H222" s="39">
        <v>76700</v>
      </c>
      <c r="I222" s="39">
        <v>75000</v>
      </c>
      <c r="J222" s="39">
        <v>76500</v>
      </c>
      <c r="K222" s="39">
        <v>76900</v>
      </c>
      <c r="L222" s="39">
        <v>75200</v>
      </c>
    </row>
    <row r="223" spans="1:12" x14ac:dyDescent="0.25">
      <c r="A223" s="5"/>
      <c r="B223" s="24"/>
      <c r="C223" s="24"/>
      <c r="D223" s="24"/>
      <c r="E223" s="24" t="s">
        <v>53</v>
      </c>
      <c r="F223" s="39">
        <v>113100</v>
      </c>
      <c r="G223" s="39">
        <v>112100</v>
      </c>
      <c r="H223" s="39">
        <v>103400</v>
      </c>
      <c r="I223" s="39">
        <v>99500</v>
      </c>
      <c r="J223" s="39">
        <v>100100</v>
      </c>
      <c r="K223" s="39">
        <v>99400</v>
      </c>
      <c r="L223" s="39">
        <v>96300</v>
      </c>
    </row>
    <row r="224" spans="1:12" x14ac:dyDescent="0.25">
      <c r="A224" s="5"/>
      <c r="B224" s="24"/>
      <c r="C224" s="24"/>
      <c r="D224" s="24"/>
      <c r="E224" s="24"/>
      <c r="F224" s="35"/>
      <c r="G224" s="35"/>
      <c r="H224" s="35"/>
      <c r="I224" s="35"/>
      <c r="J224" s="35"/>
      <c r="K224" s="35"/>
      <c r="L224" s="35"/>
    </row>
    <row r="225" spans="1:12" x14ac:dyDescent="0.25">
      <c r="A225" s="5"/>
      <c r="B225" s="24"/>
      <c r="C225" s="24" t="s">
        <v>54</v>
      </c>
      <c r="D225" s="24"/>
      <c r="E225" s="24"/>
      <c r="F225" s="39">
        <v>52800</v>
      </c>
      <c r="G225" s="39">
        <v>58600</v>
      </c>
      <c r="H225" s="39">
        <v>60700</v>
      </c>
      <c r="I225" s="39">
        <v>65300</v>
      </c>
      <c r="J225" s="39">
        <v>73100</v>
      </c>
      <c r="K225" s="39">
        <v>80400</v>
      </c>
      <c r="L225" s="39">
        <v>86100</v>
      </c>
    </row>
    <row r="226" spans="1:12" x14ac:dyDescent="0.25">
      <c r="A226" s="5"/>
      <c r="B226" s="24"/>
      <c r="C226" s="24"/>
      <c r="D226" s="24"/>
      <c r="E226" s="24" t="s">
        <v>94</v>
      </c>
      <c r="F226" s="39">
        <v>44900</v>
      </c>
      <c r="G226" s="39">
        <v>50200</v>
      </c>
      <c r="H226" s="39">
        <v>52300</v>
      </c>
      <c r="I226" s="39">
        <v>56600</v>
      </c>
      <c r="J226" s="39">
        <v>63700</v>
      </c>
      <c r="K226" s="39">
        <v>70400</v>
      </c>
      <c r="L226" s="39">
        <v>75800</v>
      </c>
    </row>
    <row r="227" spans="1:12" x14ac:dyDescent="0.25">
      <c r="A227" s="5"/>
      <c r="B227" s="24"/>
      <c r="C227" s="24"/>
      <c r="D227" s="24"/>
      <c r="E227" s="24" t="s">
        <v>55</v>
      </c>
      <c r="F227" s="39">
        <v>60500</v>
      </c>
      <c r="G227" s="39">
        <v>67000</v>
      </c>
      <c r="H227" s="39">
        <v>69100</v>
      </c>
      <c r="I227" s="39">
        <v>74100</v>
      </c>
      <c r="J227" s="39">
        <v>82600</v>
      </c>
      <c r="K227" s="39">
        <v>90500</v>
      </c>
      <c r="L227" s="39">
        <v>96400</v>
      </c>
    </row>
    <row r="228" spans="1:12" x14ac:dyDescent="0.25">
      <c r="A228" s="5"/>
      <c r="B228" s="24"/>
      <c r="C228" s="24"/>
      <c r="D228" s="24"/>
      <c r="E228" s="24"/>
      <c r="F228" s="35"/>
      <c r="G228" s="35"/>
      <c r="H228" s="35"/>
      <c r="I228" s="35"/>
      <c r="J228" s="35"/>
      <c r="K228" s="35"/>
      <c r="L228" s="35"/>
    </row>
    <row r="229" spans="1:12" x14ac:dyDescent="0.25">
      <c r="A229" s="5"/>
      <c r="B229" s="24"/>
      <c r="C229" s="24" t="s">
        <v>56</v>
      </c>
      <c r="D229" s="24"/>
      <c r="E229" s="24"/>
      <c r="F229" s="39">
        <v>2620</v>
      </c>
      <c r="G229" s="39">
        <v>3200</v>
      </c>
      <c r="H229" s="39">
        <v>3970</v>
      </c>
      <c r="I229" s="39">
        <v>4120</v>
      </c>
      <c r="J229" s="39">
        <v>4640</v>
      </c>
      <c r="K229" s="39">
        <v>5240</v>
      </c>
      <c r="L229" s="39">
        <v>5950</v>
      </c>
    </row>
    <row r="230" spans="1:12" x14ac:dyDescent="0.25">
      <c r="A230" s="5"/>
      <c r="B230" s="24"/>
      <c r="C230" s="24"/>
      <c r="D230" s="24"/>
      <c r="E230" s="24" t="s">
        <v>57</v>
      </c>
      <c r="F230" s="39">
        <v>2410</v>
      </c>
      <c r="G230" s="39">
        <v>2940</v>
      </c>
      <c r="H230" s="39">
        <v>3620</v>
      </c>
      <c r="I230" s="39">
        <v>3740</v>
      </c>
      <c r="J230" s="39">
        <v>4190</v>
      </c>
      <c r="K230" s="39">
        <v>4700</v>
      </c>
      <c r="L230" s="39">
        <v>5320</v>
      </c>
    </row>
    <row r="231" spans="1:12" x14ac:dyDescent="0.25">
      <c r="A231" s="5"/>
      <c r="B231" s="24"/>
      <c r="C231" s="24"/>
      <c r="D231" s="24"/>
      <c r="E231" s="24" t="s">
        <v>82</v>
      </c>
      <c r="F231" s="39">
        <v>2840</v>
      </c>
      <c r="G231" s="39">
        <v>3470</v>
      </c>
      <c r="H231" s="39">
        <v>4320</v>
      </c>
      <c r="I231" s="39">
        <v>4510</v>
      </c>
      <c r="J231" s="39">
        <v>5110</v>
      </c>
      <c r="K231" s="39">
        <v>5790</v>
      </c>
      <c r="L231" s="39">
        <v>6600</v>
      </c>
    </row>
    <row r="232" spans="1:12" x14ac:dyDescent="0.25">
      <c r="A232" s="5"/>
      <c r="B232" s="24"/>
      <c r="C232" s="24"/>
      <c r="D232" s="24"/>
      <c r="E232" s="24"/>
      <c r="F232" s="55"/>
      <c r="G232" s="55"/>
      <c r="H232" s="55"/>
      <c r="I232" s="35"/>
      <c r="J232" s="35"/>
      <c r="K232" s="35"/>
      <c r="L232" s="35"/>
    </row>
    <row r="233" spans="1:12" x14ac:dyDescent="0.25">
      <c r="A233" s="5"/>
      <c r="B233" s="24"/>
      <c r="C233" s="24" t="s">
        <v>111</v>
      </c>
      <c r="D233" s="24"/>
      <c r="E233" s="24"/>
      <c r="F233" s="39">
        <v>1940</v>
      </c>
      <c r="G233" s="39">
        <v>2220</v>
      </c>
      <c r="H233" s="39">
        <v>2610</v>
      </c>
      <c r="I233" s="39">
        <v>2590</v>
      </c>
      <c r="J233" s="39">
        <v>2790</v>
      </c>
      <c r="K233" s="39">
        <v>3010</v>
      </c>
      <c r="L233" s="39">
        <v>3250</v>
      </c>
    </row>
    <row r="234" spans="1:12" x14ac:dyDescent="0.25">
      <c r="A234" s="5"/>
      <c r="B234" s="24"/>
      <c r="C234" s="24"/>
      <c r="D234" s="24"/>
      <c r="E234" s="24"/>
      <c r="F234" s="35"/>
      <c r="G234" s="35"/>
      <c r="H234" s="35"/>
      <c r="I234" s="35"/>
      <c r="J234" s="35"/>
      <c r="K234" s="35"/>
      <c r="L234" s="35"/>
    </row>
    <row r="235" spans="1:12" x14ac:dyDescent="0.25">
      <c r="A235" s="5"/>
      <c r="B235" s="24"/>
      <c r="C235" s="24" t="s">
        <v>60</v>
      </c>
      <c r="D235" s="24"/>
      <c r="E235" s="24"/>
      <c r="F235" s="56">
        <v>1.0006348628875672</v>
      </c>
      <c r="G235" s="56">
        <v>1.0001645788464901</v>
      </c>
      <c r="H235" s="56">
        <v>1.0002</v>
      </c>
      <c r="I235" s="56">
        <v>1.0001499999999999</v>
      </c>
      <c r="J235" s="56">
        <v>1.0001399999999998</v>
      </c>
      <c r="K235" s="56">
        <v>1.0001299999999997</v>
      </c>
      <c r="L235" s="56">
        <v>1.0001199999999997</v>
      </c>
    </row>
    <row r="236" spans="1:12" x14ac:dyDescent="0.25">
      <c r="A236" s="5"/>
      <c r="C236" s="24" t="s">
        <v>61</v>
      </c>
      <c r="D236" s="24"/>
      <c r="E236" s="24"/>
      <c r="F236" s="56">
        <v>1.0012107966300001</v>
      </c>
      <c r="G236" s="56">
        <v>1.0010982743215999</v>
      </c>
      <c r="H236" s="56">
        <v>1.00099904</v>
      </c>
      <c r="I236" s="56">
        <v>1.0007993500000001</v>
      </c>
      <c r="J236" s="56">
        <v>1.0006995599999999</v>
      </c>
      <c r="K236" s="56">
        <v>1.00059973</v>
      </c>
      <c r="L236" s="56">
        <v>1.00059984</v>
      </c>
    </row>
    <row r="237" spans="1:12" s="25" customFormat="1" ht="14.25" customHeight="1" x14ac:dyDescent="0.25">
      <c r="A237" s="19"/>
      <c r="C237" s="24" t="s">
        <v>62</v>
      </c>
      <c r="D237" s="24"/>
      <c r="E237" s="24"/>
      <c r="F237" s="56">
        <v>1.0016677839999999</v>
      </c>
      <c r="G237" s="56">
        <v>0.99506346602546403</v>
      </c>
      <c r="H237" s="56">
        <v>0.99596799999999996</v>
      </c>
      <c r="I237" s="56">
        <v>0.99596799999999996</v>
      </c>
      <c r="J237" s="56">
        <v>0.99596799999999996</v>
      </c>
      <c r="K237" s="56">
        <v>0.99596799999999996</v>
      </c>
      <c r="L237" s="56">
        <v>0.99596799999999996</v>
      </c>
    </row>
    <row r="238" spans="1:12" s="25" customFormat="1" ht="14.25" customHeight="1" x14ac:dyDescent="0.25">
      <c r="A238" s="19"/>
      <c r="C238" s="24"/>
      <c r="D238" s="24"/>
      <c r="E238" s="24"/>
      <c r="F238" s="35"/>
      <c r="G238" s="35"/>
      <c r="H238" s="35"/>
      <c r="I238" s="35"/>
      <c r="J238" s="35"/>
      <c r="K238" s="35"/>
      <c r="L238" s="35"/>
    </row>
    <row r="239" spans="1:12" s="25" customFormat="1" ht="14.25" customHeight="1" x14ac:dyDescent="0.25">
      <c r="A239" s="19"/>
      <c r="C239" s="24" t="s">
        <v>127</v>
      </c>
      <c r="D239" s="24"/>
      <c r="E239" s="24"/>
      <c r="F239" s="35"/>
      <c r="G239" s="35"/>
      <c r="H239" s="35"/>
      <c r="I239" s="35"/>
      <c r="J239" s="35"/>
      <c r="K239" s="35"/>
      <c r="L239" s="35"/>
    </row>
    <row r="240" spans="1:12" s="25" customFormat="1" ht="14.25" customHeight="1" x14ac:dyDescent="0.25">
      <c r="A240" s="19"/>
      <c r="C240" s="27"/>
      <c r="D240" s="24" t="s">
        <v>122</v>
      </c>
      <c r="E240" s="24"/>
      <c r="F240" s="39">
        <v>879500</v>
      </c>
      <c r="G240" s="39">
        <v>921900</v>
      </c>
      <c r="H240" s="39">
        <v>895000</v>
      </c>
      <c r="I240" s="39">
        <v>792000</v>
      </c>
      <c r="J240" s="39">
        <v>899000</v>
      </c>
      <c r="K240" s="39">
        <v>917000</v>
      </c>
      <c r="L240" s="39">
        <v>942000</v>
      </c>
    </row>
    <row r="241" spans="1:12" s="25" customFormat="1" ht="14.25" customHeight="1" x14ac:dyDescent="0.25">
      <c r="A241" s="19"/>
      <c r="C241" s="27"/>
      <c r="D241" s="24" t="s">
        <v>126</v>
      </c>
      <c r="E241" s="24"/>
      <c r="F241" s="39">
        <v>845000</v>
      </c>
      <c r="G241" s="39">
        <v>821000</v>
      </c>
      <c r="H241" s="39">
        <v>878000</v>
      </c>
      <c r="I241" s="39">
        <v>904000</v>
      </c>
      <c r="J241" s="39">
        <v>928000</v>
      </c>
      <c r="K241" s="39">
        <v>956000</v>
      </c>
      <c r="L241" s="39">
        <v>986000</v>
      </c>
    </row>
    <row r="242" spans="1:12" s="25" customFormat="1" ht="14.25" customHeight="1" x14ac:dyDescent="0.25">
      <c r="A242" s="19"/>
      <c r="C242" s="27"/>
      <c r="D242" s="24" t="s">
        <v>125</v>
      </c>
      <c r="E242" s="24"/>
      <c r="F242" s="39">
        <v>506000</v>
      </c>
      <c r="G242" s="39">
        <v>679000</v>
      </c>
      <c r="H242" s="39">
        <v>762000</v>
      </c>
      <c r="I242" s="39">
        <v>817000</v>
      </c>
      <c r="J242" s="39">
        <v>838000</v>
      </c>
      <c r="K242" s="39">
        <v>857000</v>
      </c>
      <c r="L242" s="39">
        <v>879000</v>
      </c>
    </row>
    <row r="243" spans="1:12" s="25" customFormat="1" ht="14.25" customHeight="1" x14ac:dyDescent="0.25">
      <c r="A243" s="19"/>
      <c r="C243" s="27"/>
      <c r="D243" s="24" t="s">
        <v>123</v>
      </c>
      <c r="E243" s="24"/>
      <c r="F243" s="39">
        <v>209000</v>
      </c>
      <c r="G243" s="39">
        <v>315000</v>
      </c>
      <c r="H243" s="39">
        <v>266000</v>
      </c>
      <c r="I243" s="39">
        <v>269000</v>
      </c>
      <c r="J243" s="39">
        <v>273000</v>
      </c>
      <c r="K243" s="39">
        <v>277000</v>
      </c>
      <c r="L243" s="39">
        <v>286000</v>
      </c>
    </row>
    <row r="244" spans="1:12" ht="12.75" customHeight="1" x14ac:dyDescent="0.25">
      <c r="A244" s="19"/>
      <c r="B244" s="21"/>
      <c r="C244" s="3"/>
      <c r="D244" s="3"/>
      <c r="E244" s="3"/>
    </row>
  </sheetData>
  <mergeCells count="2">
    <mergeCell ref="C155:E155"/>
    <mergeCell ref="C154:E154"/>
  </mergeCells>
  <phoneticPr fontId="22" type="noConversion"/>
  <pageMargins left="0.59055118110236227" right="0.55118110236220474" top="0.31496062992125984" bottom="0.51181102362204722" header="0.74803149606299213" footer="0.31496062992125984"/>
  <pageSetup paperSize="9" scale="70" orientation="landscape" horizontalDpi="1200" verticalDpi="1200" r:id="rId1"/>
  <headerFooter alignWithMargins="0">
    <oddFooter>&amp;C&amp;8&amp;P (&amp;N)&amp;R&amp;8 Bilaga 2 till Rapport 2014-02-21, dnr VER 2014-3</oddFooter>
  </headerFooter>
  <rowBreaks count="3" manualBreakCount="3">
    <brk id="42" max="16383" man="1"/>
    <brk id="140" max="16383" man="1"/>
    <brk id="17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58"/>
  <sheetViews>
    <sheetView workbookViewId="0">
      <selection activeCell="N28" sqref="N28"/>
    </sheetView>
  </sheetViews>
  <sheetFormatPr defaultRowHeight="12.75" x14ac:dyDescent="0.2"/>
  <cols>
    <col min="1" max="1" width="45.7109375" bestFit="1" customWidth="1"/>
    <col min="2" max="2" width="12.42578125" bestFit="1" customWidth="1"/>
    <col min="3" max="7" width="12.28515625" bestFit="1" customWidth="1"/>
    <col min="8" max="8" width="11" customWidth="1"/>
    <col min="9" max="9" width="10.42578125" customWidth="1"/>
    <col min="10" max="10" width="10" customWidth="1"/>
    <col min="11" max="11" width="10.85546875" customWidth="1"/>
  </cols>
  <sheetData>
    <row r="3" spans="1:11" x14ac:dyDescent="0.2">
      <c r="B3" s="8"/>
      <c r="C3" s="8"/>
      <c r="D3" s="8">
        <v>2012</v>
      </c>
      <c r="E3" s="8">
        <v>2013</v>
      </c>
      <c r="F3" s="8">
        <v>2014</v>
      </c>
      <c r="G3" s="8">
        <v>2015</v>
      </c>
      <c r="H3" s="8">
        <v>2016</v>
      </c>
      <c r="I3" s="8">
        <v>2017</v>
      </c>
      <c r="J3" s="8">
        <v>2018</v>
      </c>
      <c r="K3" s="8"/>
    </row>
    <row r="4" spans="1:11" x14ac:dyDescent="0.2">
      <c r="A4" s="30" t="str">
        <f>Enkät!B46</f>
        <v>1:1 Garantipension till ålderspension</v>
      </c>
      <c r="B4" s="30"/>
      <c r="C4" s="30"/>
      <c r="D4" s="30">
        <f>Enkät!F47</f>
        <v>18034909</v>
      </c>
      <c r="E4" s="30">
        <f>Enkät!G47</f>
        <v>16751265</v>
      </c>
      <c r="F4" s="30">
        <f>Enkät!H47</f>
        <v>16491100</v>
      </c>
      <c r="G4" s="30">
        <f>Enkät!I47</f>
        <v>15844500</v>
      </c>
      <c r="H4" s="30">
        <f>Enkät!J47</f>
        <v>14731100</v>
      </c>
      <c r="I4" s="30">
        <f>Enkät!K47</f>
        <v>13805800</v>
      </c>
      <c r="J4" s="30">
        <f>Enkät!L47</f>
        <v>13634600</v>
      </c>
      <c r="K4" s="30"/>
    </row>
    <row r="5" spans="1:11" x14ac:dyDescent="0.2">
      <c r="A5" s="30" t="str">
        <f>Enkät!B81</f>
        <v>1:2 Efterlevandepensioner till vuxna</v>
      </c>
      <c r="B5" s="30"/>
      <c r="C5" s="30"/>
      <c r="D5" s="30">
        <f>Enkät!F82</f>
        <v>14225707</v>
      </c>
      <c r="E5" s="30">
        <f>Enkät!G82</f>
        <v>13882783</v>
      </c>
      <c r="F5" s="30">
        <f>Enkät!H82</f>
        <v>13033400</v>
      </c>
      <c r="G5" s="30">
        <f>Enkät!I82</f>
        <v>12500700</v>
      </c>
      <c r="H5" s="30">
        <f>Enkät!J82</f>
        <v>12191800</v>
      </c>
      <c r="I5" s="30">
        <f>Enkät!K82</f>
        <v>11863700</v>
      </c>
      <c r="J5" s="30">
        <f>Enkät!L82</f>
        <v>11376300</v>
      </c>
      <c r="K5" s="30"/>
    </row>
    <row r="6" spans="1:11" x14ac:dyDescent="0.2">
      <c r="A6" s="30" t="str">
        <f>Enkät!B120</f>
        <v>1:3 Bostadstillägg till pensionärer</v>
      </c>
      <c r="B6" s="30"/>
      <c r="C6" s="30"/>
      <c r="D6" s="30">
        <f>Enkät!F121</f>
        <v>7948605.0516074458</v>
      </c>
      <c r="E6" s="30">
        <f>Enkät!G121</f>
        <v>8182270.9883902073</v>
      </c>
      <c r="F6" s="30">
        <f>Enkät!H121</f>
        <v>8459700</v>
      </c>
      <c r="G6" s="30">
        <f>Enkät!I121</f>
        <v>8282700</v>
      </c>
      <c r="H6" s="30">
        <f>Enkät!J121</f>
        <v>7765100</v>
      </c>
      <c r="I6" s="30">
        <f>Enkät!K121</f>
        <v>7403400</v>
      </c>
      <c r="J6" s="30">
        <f>Enkät!L121</f>
        <v>7261400</v>
      </c>
      <c r="K6" s="30"/>
    </row>
    <row r="7" spans="1:11" x14ac:dyDescent="0.2">
      <c r="A7" s="30" t="str">
        <f>Enkät!B141</f>
        <v>1:4 Äldreförsörjningsstöd</v>
      </c>
      <c r="B7" s="30"/>
      <c r="C7" s="30"/>
      <c r="D7" s="30">
        <f>Enkät!F142</f>
        <v>587866.34062822477</v>
      </c>
      <c r="E7" s="30">
        <f>Enkät!G142</f>
        <v>658345.6746790274</v>
      </c>
      <c r="F7" s="30">
        <f>Enkät!H142</f>
        <v>694900</v>
      </c>
      <c r="G7" s="30">
        <f>Enkät!I142</f>
        <v>727500</v>
      </c>
      <c r="H7" s="30">
        <f>Enkät!J142</f>
        <v>761200</v>
      </c>
      <c r="I7" s="30">
        <f>Enkät!K142</f>
        <v>787400</v>
      </c>
      <c r="J7" s="30">
        <f>Enkät!L142</f>
        <v>822400</v>
      </c>
      <c r="K7" s="30"/>
    </row>
    <row r="8" spans="1:11" x14ac:dyDescent="0.2">
      <c r="A8" s="30" t="str">
        <f>Enkät!B157</f>
        <v>2:1.1 Pensionsmyndigheten</v>
      </c>
      <c r="B8" s="30"/>
      <c r="C8" s="30"/>
      <c r="D8" s="30">
        <f>Enkät!F158</f>
        <v>544157</v>
      </c>
      <c r="E8" s="30">
        <f>Enkät!G158</f>
        <v>510757</v>
      </c>
      <c r="F8" s="30">
        <f>Enkät!H158</f>
        <v>535986</v>
      </c>
      <c r="G8" s="30">
        <f>Enkät!I158</f>
        <v>542687</v>
      </c>
      <c r="H8" s="30">
        <f>Enkät!J158</f>
        <v>550394</v>
      </c>
      <c r="I8" s="30">
        <f>Enkät!K158</f>
        <v>560042</v>
      </c>
      <c r="J8" s="30">
        <f>Enkät!L158</f>
        <v>574637</v>
      </c>
      <c r="K8" s="30"/>
    </row>
    <row r="9" spans="1:11" x14ac:dyDescent="0.2">
      <c r="A9" s="30" t="str">
        <f>Enkät!B191</f>
        <v>Ålderspensionssystemet vid sidan av statens budget</v>
      </c>
      <c r="B9" s="30"/>
      <c r="C9" s="30"/>
      <c r="D9" s="30">
        <f>Enkät!F192/1000000</f>
        <v>240.9434</v>
      </c>
      <c r="E9" s="30">
        <f>Enkät!G192/1000000</f>
        <v>260.10950000000003</v>
      </c>
      <c r="F9" s="30">
        <f>Enkät!H192/1000000</f>
        <v>262.48099999999999</v>
      </c>
      <c r="G9" s="30">
        <f>Enkät!I192/1000000</f>
        <v>274.39400000000001</v>
      </c>
      <c r="H9" s="30">
        <f>Enkät!J192/1000000</f>
        <v>298.572</v>
      </c>
      <c r="I9" s="30">
        <f>Enkät!K192/1000000</f>
        <v>319.37799999999999</v>
      </c>
      <c r="J9" s="30">
        <f>Enkät!L192/1000000</f>
        <v>333.154</v>
      </c>
      <c r="K9" s="30"/>
    </row>
    <row r="10" spans="1:11" x14ac:dyDescent="0.2">
      <c r="A10" s="30" t="str">
        <f>Enkät!B162</f>
        <v>1:5 Barnpension och efterlevandestöd</v>
      </c>
      <c r="B10" s="30"/>
      <c r="C10" s="30"/>
      <c r="D10" s="30">
        <f>Enkät!F163</f>
        <v>899574</v>
      </c>
      <c r="E10" s="30">
        <f>Enkät!G163</f>
        <v>876023</v>
      </c>
      <c r="F10" s="30">
        <f>Enkät!H163</f>
        <v>838800</v>
      </c>
      <c r="G10" s="30">
        <f>Enkät!I163</f>
        <v>836500</v>
      </c>
      <c r="H10" s="30">
        <f>Enkät!J163</f>
        <v>850500</v>
      </c>
      <c r="I10" s="30">
        <f>Enkät!K163</f>
        <v>871800</v>
      </c>
      <c r="J10" s="30">
        <f>Enkät!L163</f>
        <v>894700</v>
      </c>
      <c r="K10" s="30"/>
    </row>
    <row r="11" spans="1:11" x14ac:dyDescent="0.2">
      <c r="A11" s="30" t="str">
        <f>Enkät!B177</f>
        <v>1:7 Pensionsrätt för barnår, anslag</v>
      </c>
      <c r="B11" s="30"/>
      <c r="C11" s="30"/>
      <c r="D11" s="30">
        <f>Enkät!F178</f>
        <v>6327000</v>
      </c>
      <c r="E11" s="30">
        <f>Enkät!G178</f>
        <v>6467652</v>
      </c>
      <c r="F11" s="30">
        <f>Enkät!H178</f>
        <v>6732310</v>
      </c>
      <c r="G11" s="30">
        <f>Enkät!I178</f>
        <v>6974669.6815207107</v>
      </c>
      <c r="H11" s="30">
        <f>Enkät!J178</f>
        <v>7367890.8688139766</v>
      </c>
      <c r="I11" s="30">
        <f>Enkät!K178</f>
        <v>7716383.3792005861</v>
      </c>
      <c r="J11" s="30">
        <f>Enkät!L178</f>
        <v>7677964.3872797284</v>
      </c>
      <c r="K11" s="30"/>
    </row>
    <row r="14" spans="1:11" x14ac:dyDescent="0.2">
      <c r="A14" t="s">
        <v>149</v>
      </c>
      <c r="B14" s="30"/>
      <c r="C14" s="30"/>
      <c r="D14" s="30">
        <f t="shared" ref="D14" si="0">(D4+D5+D6+D7+D10+D11)/1000000</f>
        <v>48.023661392235667</v>
      </c>
      <c r="E14" s="30">
        <f t="shared" ref="E14:F14" si="1">(E4+E5+E6+E7+E10+E11)/1000000</f>
        <v>46.818339663069231</v>
      </c>
      <c r="F14" s="30">
        <f t="shared" si="1"/>
        <v>46.250210000000003</v>
      </c>
      <c r="G14" s="30">
        <f>(G4+G5+G6+G7+G10+G11)/1000000</f>
        <v>45.166569681520706</v>
      </c>
      <c r="H14" s="30">
        <f>(H4+H5+H6+H7+H10+H11)/1000000</f>
        <v>43.667590868813974</v>
      </c>
      <c r="I14" s="30">
        <f>(I4+I5+I6+I7+I10+I11)/1000000</f>
        <v>42.448483379200589</v>
      </c>
      <c r="J14" s="30">
        <f>(J4+J5+J6+J7+J10+J11)/1000000</f>
        <v>41.667364387279726</v>
      </c>
      <c r="K14" s="30"/>
    </row>
    <row r="15" spans="1:11" x14ac:dyDescent="0.2">
      <c r="B15" s="30"/>
      <c r="C15" s="30"/>
      <c r="D15" s="30">
        <f t="shared" ref="D15" si="2">D14+D9</f>
        <v>288.96706139223568</v>
      </c>
      <c r="E15" s="30">
        <f t="shared" ref="E15:I15" si="3">E14+E9</f>
        <v>306.92783966306928</v>
      </c>
      <c r="F15" s="30">
        <f t="shared" si="3"/>
        <v>308.73120999999998</v>
      </c>
      <c r="G15" s="30">
        <f t="shared" si="3"/>
        <v>319.56056968152069</v>
      </c>
      <c r="H15" s="30">
        <f t="shared" si="3"/>
        <v>342.23959086881399</v>
      </c>
      <c r="I15" s="30">
        <f t="shared" si="3"/>
        <v>361.82648337920057</v>
      </c>
      <c r="J15" s="30">
        <f t="shared" ref="J15" si="4">J14+J9</f>
        <v>374.82136438727974</v>
      </c>
      <c r="K15" s="30"/>
    </row>
    <row r="17" spans="1:11" x14ac:dyDescent="0.2">
      <c r="C17" s="33"/>
      <c r="D17" s="33">
        <f t="shared" ref="D17:J17" si="5">D3</f>
        <v>2012</v>
      </c>
      <c r="E17" s="33">
        <f t="shared" si="5"/>
        <v>2013</v>
      </c>
      <c r="F17" s="33">
        <f t="shared" si="5"/>
        <v>2014</v>
      </c>
      <c r="G17" s="33">
        <f t="shared" si="5"/>
        <v>2015</v>
      </c>
      <c r="H17" s="33">
        <f t="shared" si="5"/>
        <v>2016</v>
      </c>
      <c r="I17" s="33">
        <f t="shared" si="5"/>
        <v>2017</v>
      </c>
      <c r="J17" s="33">
        <f t="shared" si="5"/>
        <v>2018</v>
      </c>
      <c r="K17" s="33"/>
    </row>
    <row r="18" spans="1:11" x14ac:dyDescent="0.2">
      <c r="A18" t="s">
        <v>163</v>
      </c>
      <c r="C18" s="30"/>
      <c r="D18" s="30">
        <f>Enkät!F193/1000000</f>
        <v>238.47819999999999</v>
      </c>
      <c r="E18" s="30">
        <f>Enkät!G193/1000000</f>
        <v>256.70330000000001</v>
      </c>
      <c r="F18" s="30">
        <f>Enkät!H193/1000000</f>
        <v>257.80500000000001</v>
      </c>
      <c r="G18" s="30">
        <f>Enkät!I193/1000000</f>
        <v>269.089</v>
      </c>
      <c r="H18" s="30">
        <f>Enkät!J193/1000000</f>
        <v>292.12099999999998</v>
      </c>
      <c r="I18" s="30">
        <f>Enkät!K193/1000000</f>
        <v>311.59800000000001</v>
      </c>
      <c r="J18" s="30">
        <f>Enkät!L193/1000000</f>
        <v>323.76299999999998</v>
      </c>
      <c r="K18" s="30"/>
    </row>
    <row r="19" spans="1:11" x14ac:dyDescent="0.2">
      <c r="A19" t="s">
        <v>156</v>
      </c>
      <c r="C19" s="30"/>
      <c r="D19" s="30">
        <f>(Enkät!F199+Enkät!F200)/1000000</f>
        <v>2.4651999999999998</v>
      </c>
      <c r="E19" s="30">
        <f>(Enkät!G199+Enkät!G200)/1000000</f>
        <v>3.4062000000000001</v>
      </c>
      <c r="F19" s="30">
        <f>(Enkät!H199+Enkät!H200)/1000000</f>
        <v>4.6760000000000002</v>
      </c>
      <c r="G19" s="30">
        <f>(Enkät!I199+Enkät!I200)/1000000</f>
        <v>5.3049999999999997</v>
      </c>
      <c r="H19" s="30">
        <f>(Enkät!J199+Enkät!J200)/1000000</f>
        <v>6.4509999999999996</v>
      </c>
      <c r="I19" s="30">
        <f>(Enkät!K199+Enkät!K200)/1000000</f>
        <v>7.78</v>
      </c>
      <c r="J19" s="30">
        <f>(Enkät!L199+Enkät!L200)/1000000</f>
        <v>9.391</v>
      </c>
      <c r="K19" s="30"/>
    </row>
    <row r="20" spans="1:11" x14ac:dyDescent="0.2">
      <c r="A20" t="s">
        <v>149</v>
      </c>
      <c r="B20" s="30"/>
      <c r="C20" s="30"/>
      <c r="D20" s="30">
        <f t="shared" ref="D20:J20" si="6">D14</f>
        <v>48.023661392235667</v>
      </c>
      <c r="E20" s="30">
        <f t="shared" si="6"/>
        <v>46.818339663069231</v>
      </c>
      <c r="F20" s="30">
        <f t="shared" si="6"/>
        <v>46.250210000000003</v>
      </c>
      <c r="G20" s="30">
        <f t="shared" si="6"/>
        <v>45.166569681520706</v>
      </c>
      <c r="H20" s="30">
        <f t="shared" si="6"/>
        <v>43.667590868813974</v>
      </c>
      <c r="I20" s="30">
        <f t="shared" si="6"/>
        <v>42.448483379200589</v>
      </c>
      <c r="J20" s="30">
        <f t="shared" si="6"/>
        <v>41.667364387279726</v>
      </c>
      <c r="K20" s="30"/>
    </row>
    <row r="21" spans="1:11" x14ac:dyDescent="0.2">
      <c r="B21" s="30"/>
      <c r="C21" s="30"/>
      <c r="D21" s="30">
        <f t="shared" ref="D21:G21" si="7">SUM(D18:D20)</f>
        <v>288.96706139223568</v>
      </c>
      <c r="E21" s="30">
        <f t="shared" si="7"/>
        <v>306.92783966306928</v>
      </c>
      <c r="F21" s="30">
        <f t="shared" si="7"/>
        <v>308.73120999999998</v>
      </c>
      <c r="G21" s="30">
        <f t="shared" si="7"/>
        <v>319.56056968152069</v>
      </c>
      <c r="H21" s="30">
        <f t="shared" ref="H21:I21" si="8">SUM(H18:H20)</f>
        <v>342.23959086881399</v>
      </c>
      <c r="I21" s="30">
        <f t="shared" si="8"/>
        <v>361.82648337920057</v>
      </c>
      <c r="J21" s="30">
        <f t="shared" ref="J21" si="9">SUM(J18:J20)</f>
        <v>374.82136438727974</v>
      </c>
      <c r="K21" s="30"/>
    </row>
    <row r="22" spans="1:11" x14ac:dyDescent="0.2">
      <c r="B22" s="30"/>
      <c r="C22" s="30"/>
      <c r="D22" s="30"/>
      <c r="E22" s="30"/>
      <c r="F22" s="30"/>
      <c r="G22" s="30"/>
      <c r="H22" s="30"/>
      <c r="I22" s="30"/>
    </row>
    <row r="23" spans="1:11" x14ac:dyDescent="0.2">
      <c r="B23" s="30"/>
      <c r="C23" s="30"/>
      <c r="D23" s="30"/>
      <c r="E23" s="30"/>
      <c r="F23" s="30"/>
      <c r="G23" s="62">
        <f>G21/Enkät!H39</f>
        <v>8.4903706275976584E-2</v>
      </c>
      <c r="H23" s="30"/>
      <c r="I23" s="30"/>
    </row>
    <row r="58" spans="4:10" x14ac:dyDescent="0.2">
      <c r="D58">
        <v>20</v>
      </c>
      <c r="E58">
        <v>20</v>
      </c>
      <c r="F58">
        <v>20</v>
      </c>
      <c r="G58">
        <v>20</v>
      </c>
      <c r="H58">
        <v>20</v>
      </c>
      <c r="I58">
        <v>20</v>
      </c>
      <c r="J58">
        <v>20</v>
      </c>
    </row>
  </sheetData>
  <phoneticPr fontId="22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2</vt:i4>
      </vt:variant>
      <vt:variant>
        <vt:lpstr>Namngivna områden</vt:lpstr>
      </vt:variant>
      <vt:variant>
        <vt:i4>1</vt:i4>
      </vt:variant>
    </vt:vector>
  </HeadingPairs>
  <TitlesOfParts>
    <vt:vector size="3" baseType="lpstr">
      <vt:lpstr>Enkät</vt:lpstr>
      <vt:lpstr>diagram</vt:lpstr>
      <vt:lpstr>Enkät!Utskriftsrubriker</vt:lpstr>
    </vt:vector>
  </TitlesOfParts>
  <Company>Regeringskansliets förvaltningskontor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 Granbom</dc:creator>
  <cp:lastModifiedBy>Hans Karlsson</cp:lastModifiedBy>
  <cp:lastPrinted>2014-02-06T14:20:44Z</cp:lastPrinted>
  <dcterms:created xsi:type="dcterms:W3CDTF">1999-06-16T10:30:48Z</dcterms:created>
  <dcterms:modified xsi:type="dcterms:W3CDTF">2014-02-19T10:34:54Z</dcterms:modified>
</cp:coreProperties>
</file>