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1325" windowHeight="13740"/>
  </bookViews>
  <sheets>
    <sheet name="Enkät" sheetId="1" r:id="rId1"/>
    <sheet name="diagram" sheetId="2" r:id="rId2"/>
  </sheets>
  <definedNames>
    <definedName name="bkmÅlderspensionsavgift" localSheetId="0">Enkät!#REF!</definedName>
    <definedName name="_xlnm.Print_Titles" localSheetId="0">Enkät!$43:$44</definedName>
  </definedNames>
  <calcPr calcId="145621"/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E19" i="2"/>
  <c r="J18" i="2"/>
  <c r="I18" i="2"/>
  <c r="H18" i="2"/>
  <c r="G18" i="2"/>
  <c r="F18" i="2"/>
  <c r="E18" i="2"/>
  <c r="J11" i="2"/>
  <c r="J14" i="2" s="1"/>
  <c r="J20" i="2" s="1"/>
  <c r="J21" i="2" s="1"/>
  <c r="I11" i="2"/>
  <c r="H11" i="2"/>
  <c r="G11" i="2"/>
  <c r="G14" i="2" s="1"/>
  <c r="G20" i="2" s="1"/>
  <c r="G21" i="2" s="1"/>
  <c r="G23" i="2" s="1"/>
  <c r="F11" i="2"/>
  <c r="E11" i="2"/>
  <c r="E14" i="2" s="1"/>
  <c r="J10" i="2"/>
  <c r="I10" i="2"/>
  <c r="H10" i="2"/>
  <c r="G10" i="2"/>
  <c r="F10" i="2"/>
  <c r="E10" i="2"/>
  <c r="J9" i="2"/>
  <c r="I9" i="2"/>
  <c r="H9" i="2"/>
  <c r="G9" i="2"/>
  <c r="F9" i="2"/>
  <c r="E9" i="2"/>
  <c r="J8" i="2"/>
  <c r="I8" i="2"/>
  <c r="H8" i="2"/>
  <c r="G8" i="2"/>
  <c r="F8" i="2"/>
  <c r="E8" i="2"/>
  <c r="J7" i="2"/>
  <c r="I7" i="2"/>
  <c r="H7" i="2"/>
  <c r="G7" i="2"/>
  <c r="F7" i="2"/>
  <c r="E7" i="2"/>
  <c r="J6" i="2"/>
  <c r="I6" i="2"/>
  <c r="H6" i="2"/>
  <c r="G6" i="2"/>
  <c r="F6" i="2"/>
  <c r="E6" i="2"/>
  <c r="J5" i="2"/>
  <c r="I5" i="2"/>
  <c r="H5" i="2"/>
  <c r="G5" i="2"/>
  <c r="F5" i="2"/>
  <c r="E5" i="2"/>
  <c r="J4" i="2"/>
  <c r="I4" i="2"/>
  <c r="H4" i="2"/>
  <c r="G4" i="2"/>
  <c r="F4" i="2"/>
  <c r="E4" i="2"/>
  <c r="D19" i="2"/>
  <c r="D18" i="2"/>
  <c r="D11" i="2"/>
  <c r="D14" i="2" s="1"/>
  <c r="D10" i="2"/>
  <c r="D9" i="2"/>
  <c r="D8" i="2"/>
  <c r="D7" i="2"/>
  <c r="D6" i="2"/>
  <c r="D5" i="2"/>
  <c r="D4" i="2"/>
  <c r="J17" i="2"/>
  <c r="I17" i="2"/>
  <c r="H17" i="2"/>
  <c r="G17" i="2"/>
  <c r="F17" i="2"/>
  <c r="E17" i="2"/>
  <c r="D17" i="2"/>
  <c r="A11" i="2"/>
  <c r="A10" i="2"/>
  <c r="A9" i="2"/>
  <c r="A8" i="2"/>
  <c r="A7" i="2"/>
  <c r="A6" i="2"/>
  <c r="A5" i="2"/>
  <c r="A4" i="2"/>
  <c r="D15" i="2" l="1"/>
  <c r="D20" i="2"/>
  <c r="D21" i="2" s="1"/>
  <c r="E20" i="2"/>
  <c r="E21" i="2" s="1"/>
  <c r="E15" i="2"/>
  <c r="I14" i="2"/>
  <c r="I20" i="2" s="1"/>
  <c r="I21" i="2" s="1"/>
  <c r="G15" i="2"/>
  <c r="F14" i="2"/>
  <c r="F20" i="2" s="1"/>
  <c r="F21" i="2" s="1"/>
  <c r="H14" i="2"/>
  <c r="H20" i="2" s="1"/>
  <c r="H21" i="2" s="1"/>
  <c r="J15" i="2"/>
  <c r="I15" i="2" l="1"/>
  <c r="F15" i="2"/>
  <c r="H15" i="2"/>
</calcChain>
</file>

<file path=xl/sharedStrings.xml><?xml version="1.0" encoding="utf-8"?>
<sst xmlns="http://schemas.openxmlformats.org/spreadsheetml/2006/main" count="180" uniqueCount="172">
  <si>
    <t>Antagandebild</t>
  </si>
  <si>
    <t>Lönesummeökning (inkl. reformer)</t>
  </si>
  <si>
    <t>Timlöneökning</t>
  </si>
  <si>
    <t>Öppen arbetslöshet (nivå i procent)</t>
  </si>
  <si>
    <t>KPI (genomsnitt, inflationstal)</t>
  </si>
  <si>
    <t>KPI (juni-juni)</t>
  </si>
  <si>
    <t>Förhöjt prisbasbelopp</t>
  </si>
  <si>
    <t>Utfall och prognos</t>
  </si>
  <si>
    <t>Antal särskilda pensionstillägg</t>
  </si>
  <si>
    <t>Retrofaktor, omställningspension</t>
  </si>
  <si>
    <t>Retrofaktor, förlängd omställningspension</t>
  </si>
  <si>
    <t>Antal personer med BTP, ålderspensionärer</t>
  </si>
  <si>
    <t>Genomsnittligt belopp per BTP-mottagare</t>
  </si>
  <si>
    <t>Genomsnittligt belopp per BTP-mottagare, ålderspensionär</t>
  </si>
  <si>
    <t>Antal personer med SBTP</t>
  </si>
  <si>
    <t>Genomsnittligt belopp per SBTP-mottagare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</si>
  <si>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</si>
  <si>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</si>
  <si>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</si>
  <si>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</si>
  <si>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Pensionsgrundande belopp</t>
  </si>
  <si>
    <t>Särskilt pensionstillägg, tkr</t>
  </si>
  <si>
    <t>Särskild efterlevandepension, totalsummma, tkr</t>
  </si>
  <si>
    <r>
      <t xml:space="preserve">Sysselsatta, timmar </t>
    </r>
    <r>
      <rPr>
        <vertAlign val="superscript"/>
        <sz val="12"/>
        <rFont val="Times New Roman"/>
        <family val="1"/>
      </rPr>
      <t>1)</t>
    </r>
    <r>
      <rPr>
        <sz val="12"/>
        <rFont val="Times New Roman"/>
        <family val="1"/>
      </rPr>
      <t xml:space="preserve"> (procentuell förändring)</t>
    </r>
  </si>
  <si>
    <t>Boendekostnadsindex - hyres- och bostadsrätter (inkl. värme, ej hush.el)</t>
  </si>
  <si>
    <t>Boendekostnadsindex - egna hem (exkl.värme)</t>
  </si>
  <si>
    <t>Anslaget totalt, tkr</t>
  </si>
  <si>
    <t>Antal garantipensioner till änkepension</t>
  </si>
  <si>
    <t xml:space="preserve">Antal (inkomstgrundade) änkepensioner  </t>
  </si>
  <si>
    <t>Garantipension till änkepension, tkr</t>
  </si>
  <si>
    <t>Antal (inkomstgrundade) omställningspensioner</t>
  </si>
  <si>
    <t>Antal garantipensioner till omställningspension</t>
  </si>
  <si>
    <t>Genomsnittlig (inkomstgrundad) änkepension, kr</t>
  </si>
  <si>
    <t>Genomsnittlig garantipension till änkepension, kr</t>
  </si>
  <si>
    <t>Genomsnittlig (inkomstgrundad) omställningspension, kr</t>
  </si>
  <si>
    <t>Genomsnittlig garantipension till omställningspension, 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</si>
  <si>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</si>
  <si>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</si>
  <si>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</si>
  <si>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</si>
  <si>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Garantipension till förlängd omställningspension, tkr</t>
  </si>
  <si>
    <t>Garantipension till omställningspension, tkr</t>
  </si>
  <si>
    <t>Ränta statsskuldväxlar, 3 mån</t>
  </si>
  <si>
    <t>Ränta statsskuldväxlar, 6 mån</t>
  </si>
  <si>
    <t>Ränta statsobligationer, 5 år</t>
  </si>
  <si>
    <t>Ränta statsobligationer, 10 år</t>
  </si>
  <si>
    <t>Garantipension, födda 1937 eller tidigare, tkr</t>
  </si>
  <si>
    <t>Garantipension, födda 1938 eller senare, tkr</t>
  </si>
  <si>
    <t>Antal premiepensioner, egna, totalt</t>
  </si>
  <si>
    <t>Antal premiepensioner, egna, män</t>
  </si>
  <si>
    <t>Antal premiepensioner, egna, kvinnor</t>
  </si>
  <si>
    <t>Genomsnitt för tilläggspension, totalt, kr</t>
  </si>
  <si>
    <t>Genomsnitt för tilläggspension, kvinnor, kr</t>
  </si>
  <si>
    <t>Genomsnitt för tilläggspension, män, kr</t>
  </si>
  <si>
    <t>Genomsnitt för inkomstpension, totalt, kr</t>
  </si>
  <si>
    <t>Genomsnitt för inkomstpension, män, kr</t>
  </si>
  <si>
    <t>Genomsnitt för egen premiepension, totalt, kr</t>
  </si>
  <si>
    <t>Genomsnitt för egen premiepension, kvinnor, kr</t>
  </si>
  <si>
    <t>Retrofaktor garantipension födda 1937 eller tidigare</t>
  </si>
  <si>
    <t>Retrofaktor garantipension födda 1938 eller senare</t>
  </si>
  <si>
    <t>Retrofaktor tilläggspension</t>
  </si>
  <si>
    <t>Retrofaktor inkomstpension</t>
  </si>
  <si>
    <t>Retrofaktor premiepension</t>
  </si>
  <si>
    <t>Premiepension,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</si>
  <si>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</si>
  <si>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</si>
  <si>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</si>
  <si>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</si>
  <si>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</si>
  <si>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</si>
  <si>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Utbetalningar från AP-fonden, tkr</t>
  </si>
  <si>
    <t>Genomsnittligt antal Pbb</t>
  </si>
  <si>
    <t>Inkomstpension, tkr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</si>
  <si>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</si>
  <si>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</si>
  <si>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</si>
  <si>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</si>
  <si>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</si>
  <si>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</si>
  <si>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Antal ålderspensioner med inkomstpension, totalt</t>
  </si>
  <si>
    <t>Antal ålderspensioner med inkomstpension, kvinnor</t>
  </si>
  <si>
    <t>Antal ålderspensioner med inkomstpension, män</t>
  </si>
  <si>
    <t>Genomsnitt för egen premiepension, män, kr</t>
  </si>
  <si>
    <r>
      <t>1)</t>
    </r>
    <r>
      <rPr>
        <sz val="9"/>
        <rFont val="Times New Roman"/>
        <family val="1"/>
      </rPr>
      <t xml:space="preserve"> Sysselsättningskomponent</t>
    </r>
  </si>
  <si>
    <t>Antal äldreförsörjningsstöd</t>
  </si>
  <si>
    <t>Bostadstillägg till pensionärer, tkr</t>
  </si>
  <si>
    <t>BTP till ålderspension, tkr</t>
  </si>
  <si>
    <t>Särskilt bostadstillägg till pensionärer, tkr</t>
  </si>
  <si>
    <t>BTP till efterlevandepension m.m., tkr</t>
  </si>
  <si>
    <t>Antal personer med BTP, efterlevande m.m.</t>
  </si>
  <si>
    <t>Genomsnittligt belopp per BTP-mottagare, efterlevande m.m.</t>
  </si>
  <si>
    <t>Retrofaktor BTP</t>
  </si>
  <si>
    <t>Antal berörda familjer</t>
  </si>
  <si>
    <t>Ett fast belopp på ett inkomstbasbelopp</t>
  </si>
  <si>
    <t>Genomsnitt för inkomstpension, kvinnor, kr</t>
  </si>
  <si>
    <t>Tilläggspension, tkr</t>
  </si>
  <si>
    <t>Antal med efterlevandestöd till barn</t>
  </si>
  <si>
    <t>Inkomstgrundad barnpension, tkr</t>
  </si>
  <si>
    <t>Antal med inkomstgrundad barnpension</t>
  </si>
  <si>
    <t xml:space="preserve">Genomsnittsbelopp för inkomstgrundad  barnpension  </t>
  </si>
  <si>
    <t>Efterlevandestöd till barn, tkr</t>
  </si>
  <si>
    <t>Genomsnittsbelopp för efterlevandestöd till barn</t>
  </si>
  <si>
    <t>Retrofaktor inkomstgrundad änkepension</t>
  </si>
  <si>
    <t>Retrofaktor garantipension till änkepension</t>
  </si>
  <si>
    <t>Retrofaktor äldreförsörjningsstöd</t>
  </si>
  <si>
    <t>Genomsnittligt äldreförsörjningsstöd</t>
  </si>
  <si>
    <t>Äldreförsörjningsstöd, tkr</t>
  </si>
  <si>
    <t>Statlig ålderspensionsavgift, anslagsbelastning, tkr</t>
  </si>
  <si>
    <t>Utgiftsområde 11 Ekonomisk trygghet vid ålderdom</t>
  </si>
  <si>
    <t>Utgiftsområde 12 Ekonomisk trygghet för familjer och barn</t>
  </si>
  <si>
    <t>Antal premiepensioner, efterlevandeskydd under pensionstid, totalt</t>
  </si>
  <si>
    <t>Genomsnitt för premiepension, efterlevandeskydd  under pensionstid</t>
  </si>
  <si>
    <t>Inkomstgrundad änkepension, tkr</t>
  </si>
  <si>
    <t>Inkomstgrundad omställningspension, tkr</t>
  </si>
  <si>
    <t>Inkomstgrundad förlängd omställningspension, tkr</t>
  </si>
  <si>
    <t>Antal ålderspensioner med tilläggspension, totalt</t>
  </si>
  <si>
    <t>Antal ålderspensioner med tilläggspension, kvinnor</t>
  </si>
  <si>
    <t>Antal ålderspensioner med tilläggspension, män</t>
  </si>
  <si>
    <t>Sysselsatta, personer (procentuell förändring)</t>
  </si>
  <si>
    <t>Statlig ålderspensionsavgift, prognostiserad slutlig avgift, tkr</t>
  </si>
  <si>
    <t>Hustrutillägg m.m., tkr</t>
  </si>
  <si>
    <t>Kostnadsersättningar</t>
  </si>
  <si>
    <t>Prestationsbaserade avgifter</t>
  </si>
  <si>
    <t>Administration och kostnadsersättningar, AP-fonden, tkr</t>
  </si>
  <si>
    <t>Provisionskostnader och externa kostnader</t>
  </si>
  <si>
    <t>AP-fondernas interna administrationskostnader</t>
  </si>
  <si>
    <t>Fördelning av AP-fondernas administrationskostnader m.m., tkr</t>
  </si>
  <si>
    <t>Äldreförsörjningsstöd till de utan bostadstillägg, tkr</t>
  </si>
  <si>
    <t>Äldreförsörjningsstöd till de med bostadstillägg, tkr</t>
  </si>
  <si>
    <t>Antal äldreförsörjningsstöd utan bostadstillägg</t>
  </si>
  <si>
    <t>Antal äldreförsörjningsstöd med bostadstillägg</t>
  </si>
  <si>
    <t>Genomsnittligt äldreförsörjningsstöd, utan bostadstillägg</t>
  </si>
  <si>
    <t>Genomsnittligt äldreförsörjningsstöd, med bostadstillägg</t>
  </si>
  <si>
    <t>Därav under utgiftstaket</t>
  </si>
  <si>
    <t>Överföringar till de europeiska gemenskaperna från AP-fonden, tkr</t>
  </si>
  <si>
    <t>Överföringar till de europeiska gemenskaperna från premiepensionssystemet, tkr</t>
  </si>
  <si>
    <t>Utgifter totalt, tkr</t>
  </si>
  <si>
    <t>1:1 Garantipension till ålderspension</t>
  </si>
  <si>
    <t>1:2 Efterlevandepensioner till vuxna</t>
  </si>
  <si>
    <t>1:3 Bostadstillägg till pensionärer</t>
  </si>
  <si>
    <t>1:4 Äldreförsörjningsstöd</t>
  </si>
  <si>
    <t>1:7 Pensionsrätt för barnår, anslag</t>
  </si>
  <si>
    <t>Antal sysselsatta, 1 000-tal</t>
  </si>
  <si>
    <t>Arbetslöshet, %, enligt ILO</t>
  </si>
  <si>
    <t>Antal arbetslösa enligt ILO, 1 000-tal</t>
  </si>
  <si>
    <t>Arbetskraften enligt ILO, 1 000-tal</t>
  </si>
  <si>
    <t>Total arbetslöshet inkl. åtgärder (nivå i procent)</t>
  </si>
  <si>
    <t>Utgifter inom Pensionsmyndighetens ansvarsområde</t>
  </si>
  <si>
    <t>Pensionsförmåner finansierade via sakanslag</t>
  </si>
  <si>
    <t>2:1.1 Pensionsmyndigheten</t>
  </si>
  <si>
    <t>Antal ålderspensioner, exkl. antal med endast premiepension</t>
  </si>
  <si>
    <t>BNP-förändring, fast pris</t>
  </si>
  <si>
    <t>BNP-förändring, löpande priser</t>
  </si>
  <si>
    <t>BNP, miljarder kronor</t>
  </si>
  <si>
    <t>1:5 Barnpension och efterlevandestöd</t>
  </si>
  <si>
    <t>Premiepensioner</t>
  </si>
  <si>
    <t xml:space="preserve"> </t>
  </si>
  <si>
    <t>Ålderspensionssystemet vid sidan av statens budget</t>
  </si>
  <si>
    <t>Inkomstbasbelopp (Pensionsmyndigheten)</t>
  </si>
  <si>
    <t>Inkomstindex (Pensionsmyndigheten)</t>
  </si>
  <si>
    <t>Balansindex (Pensionsmyndigheten)</t>
  </si>
  <si>
    <t xml:space="preserve">Prisbasbelopp </t>
  </si>
  <si>
    <t>Inkomstpension och tilläggspension m.m.</t>
  </si>
  <si>
    <t>Retrofaktor barnpension</t>
  </si>
  <si>
    <t>Retrofaktor efterlevandestöd</t>
  </si>
  <si>
    <t>Antal ålderspensionärer med garantipension totalt</t>
  </si>
  <si>
    <t>Genomsnitt för garantipension, totalt tkr</t>
  </si>
  <si>
    <t>Antal personer med BTP.</t>
  </si>
  <si>
    <t>Antal kvinnor med BTP</t>
  </si>
  <si>
    <t>Antal män med BTP</t>
  </si>
  <si>
    <t>Genomsnittligt belopp per BTP-mottagare, kvinnor</t>
  </si>
  <si>
    <t>Genomsnittligt belopp per BTP-mottagare, män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</si>
</sst>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0.0"/>
    <numFmt numFmtId="168" formatCode="#,##0.0"/>
    <numFmt numFmtId="169" formatCode="0.000"/>
    <numFmt numFmtId="170" formatCode="General_)"/>
    <numFmt numFmtId="171" formatCode="#,##0.0000"/>
    <numFmt numFmtId="172" formatCode="0.00000"/>
    <numFmt numFmtId="173" formatCode="###\ ###\ ###\ ##0;\-###\ ###\ ###\ ##0;0;@"/>
  </numFmts>
  <fonts count="7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vertAlign val="superscript"/>
      <sz val="12"/>
      <name val="Times New Roman"/>
      <family val="1"/>
    </font>
    <font>
      <vertAlign val="superscript"/>
      <sz val="8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vertAlign val="superscript"/>
      <sz val="9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10"/>
      <color indexed="13"/>
      <name val="Arial"/>
      <family val="2"/>
    </font>
    <font>
      <sz val="12"/>
      <color indexed="13"/>
      <name val="Times New Roman"/>
      <family val="1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9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70">
    <xf numFmtId="0" fontId="0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2" borderId="0" applyNumberFormat="0" applyBorder="0" applyAlignment="0" applyProtection="0"/>
    <xf numFmtId="0" fontId="36" fillId="6" borderId="0" applyNumberFormat="0" applyBorder="0" applyAlignment="0" applyProtection="0"/>
    <xf numFmtId="0" fontId="36" fillId="2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3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1" borderId="0" applyNumberFormat="0" applyBorder="0" applyAlignment="0" applyProtection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3" borderId="0" applyNumberFormat="0" applyBorder="0" applyAlignment="0" applyProtection="0"/>
    <xf numFmtId="0" fontId="36" fillId="15" borderId="0" applyNumberFormat="0" applyBorder="0" applyAlignment="0" applyProtection="0"/>
    <xf numFmtId="0" fontId="36" fillId="8" borderId="0" applyNumberFormat="0" applyBorder="0" applyAlignment="0" applyProtection="0"/>
    <xf numFmtId="0" fontId="36" fillId="14" borderId="0" applyNumberFormat="0" applyBorder="0" applyAlignment="0" applyProtection="0"/>
    <xf numFmtId="0" fontId="36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3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0" borderId="0" applyNumberFormat="0" applyBorder="0" applyAlignment="0" applyProtection="0"/>
    <xf numFmtId="0" fontId="37" fillId="18" borderId="0" applyNumberFormat="0" applyBorder="0" applyAlignment="0" applyProtection="0"/>
    <xf numFmtId="0" fontId="37" fillId="3" borderId="0" applyNumberFormat="0" applyBorder="0" applyAlignment="0" applyProtection="0"/>
    <xf numFmtId="0" fontId="37" fillId="15" borderId="0" applyNumberFormat="0" applyBorder="0" applyAlignment="0" applyProtection="0"/>
    <xf numFmtId="0" fontId="37" fillId="19" borderId="0" applyNumberFormat="0" applyBorder="0" applyAlignment="0" applyProtection="0"/>
    <xf numFmtId="0" fontId="37" fillId="17" borderId="0" applyNumberFormat="0" applyBorder="0" applyAlignment="0" applyProtection="0"/>
    <xf numFmtId="0" fontId="37" fillId="20" borderId="0" applyNumberFormat="0" applyBorder="0" applyAlignment="0" applyProtection="0"/>
    <xf numFmtId="0" fontId="37" fillId="17" borderId="0" applyNumberFormat="0" applyBorder="0" applyAlignment="0" applyProtection="0"/>
    <xf numFmtId="0" fontId="37" fillId="21" borderId="0" applyNumberFormat="0" applyBorder="0" applyAlignment="0" applyProtection="0"/>
    <xf numFmtId="0" fontId="37" fillId="12" borderId="0" applyNumberFormat="0" applyBorder="0" applyAlignment="0" applyProtection="0"/>
    <xf numFmtId="0" fontId="37" fillId="22" borderId="0" applyNumberFormat="0" applyBorder="0" applyAlignment="0" applyProtection="0"/>
    <xf numFmtId="0" fontId="37" fillId="17" borderId="0" applyNumberFormat="0" applyBorder="0" applyAlignment="0" applyProtection="0"/>
    <xf numFmtId="0" fontId="37" fillId="16" borderId="0" applyNumberFormat="0" applyBorder="0" applyAlignment="0" applyProtection="0"/>
    <xf numFmtId="0" fontId="36" fillId="4" borderId="1" applyNumberFormat="0" applyFont="0" applyAlignment="0" applyProtection="0"/>
    <xf numFmtId="0" fontId="38" fillId="8" borderId="0" applyNumberFormat="0" applyBorder="0" applyAlignment="0" applyProtection="0"/>
    <xf numFmtId="0" fontId="54" fillId="13" borderId="2" applyNumberFormat="0" applyAlignment="0" applyProtection="0"/>
    <xf numFmtId="0" fontId="42" fillId="7" borderId="0" applyNumberFormat="0" applyBorder="0" applyAlignment="0" applyProtection="0"/>
    <xf numFmtId="0" fontId="39" fillId="5" borderId="2" applyNumberFormat="0" applyAlignment="0" applyProtection="0"/>
    <xf numFmtId="0" fontId="40" fillId="23" borderId="3" applyNumberFormat="0" applyAlignment="0" applyProtection="0"/>
    <xf numFmtId="0" fontId="3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37" fillId="24" borderId="0" applyNumberFormat="0" applyBorder="0" applyAlignment="0" applyProtection="0"/>
    <xf numFmtId="0" fontId="37" fillId="21" borderId="0" applyNumberFormat="0" applyBorder="0" applyAlignment="0" applyProtection="0"/>
    <xf numFmtId="0" fontId="37" fillId="12" borderId="0" applyNumberFormat="0" applyBorder="0" applyAlignment="0" applyProtection="0"/>
    <xf numFmtId="0" fontId="37" fillId="19" borderId="0" applyNumberFormat="0" applyBorder="0" applyAlignment="0" applyProtection="0"/>
    <xf numFmtId="0" fontId="37" fillId="17" borderId="0" applyNumberFormat="0" applyBorder="0" applyAlignment="0" applyProtection="0"/>
    <xf numFmtId="0" fontId="37" fillId="25" borderId="0" applyNumberFormat="0" applyBorder="0" applyAlignment="0" applyProtection="0"/>
    <xf numFmtId="0" fontId="41" fillId="0" borderId="0" applyNumberFormat="0" applyFill="0" applyBorder="0" applyAlignment="0" applyProtection="0"/>
    <xf numFmtId="0" fontId="42" fillId="26" borderId="0" applyNumberFormat="0" applyBorder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10" borderId="2" applyNumberFormat="0" applyAlignment="0" applyProtection="0"/>
    <xf numFmtId="0" fontId="46" fillId="10" borderId="2" applyNumberFormat="0" applyAlignment="0" applyProtection="0"/>
    <xf numFmtId="0" fontId="40" fillId="11" borderId="3" applyNumberFormat="0" applyAlignment="0" applyProtection="0"/>
    <xf numFmtId="0" fontId="47" fillId="0" borderId="7" applyNumberFormat="0" applyFill="0" applyAlignment="0" applyProtection="0"/>
    <xf numFmtId="0" fontId="55" fillId="0" borderId="8" applyNumberFormat="0" applyFill="0" applyAlignment="0" applyProtection="0"/>
    <xf numFmtId="0" fontId="48" fillId="27" borderId="0" applyNumberFormat="0" applyBorder="0" applyAlignment="0" applyProtection="0"/>
    <xf numFmtId="170" fontId="49" fillId="0" borderId="0"/>
    <xf numFmtId="0" fontId="8" fillId="4" borderId="2" applyNumberFormat="0" applyFont="0" applyAlignment="0" applyProtection="0"/>
    <xf numFmtId="0" fontId="50" fillId="5" borderId="9" applyNumberFormat="0" applyAlignment="0" applyProtection="0"/>
    <xf numFmtId="0" fontId="56" fillId="0" borderId="0" applyNumberFormat="0" applyFill="0" applyBorder="0" applyAlignment="0" applyProtection="0"/>
    <xf numFmtId="0" fontId="57" fillId="0" borderId="10" applyNumberFormat="0" applyFill="0" applyAlignment="0" applyProtection="0"/>
    <xf numFmtId="0" fontId="58" fillId="0" borderId="11" applyNumberFormat="0" applyFill="0" applyAlignment="0" applyProtection="0"/>
    <xf numFmtId="0" fontId="59" fillId="0" borderId="12" applyNumberFormat="0" applyFill="0" applyAlignment="0" applyProtection="0"/>
    <xf numFmtId="0" fontId="59" fillId="0" borderId="0" applyNumberFormat="0" applyFill="0" applyBorder="0" applyAlignment="0" applyProtection="0"/>
    <xf numFmtId="4" fontId="31" fillId="28" borderId="9" applyNumberFormat="0" applyProtection="0">
      <alignment vertical="center"/>
    </xf>
    <xf numFmtId="4" fontId="32" fillId="28" borderId="9" applyNumberFormat="0" applyProtection="0">
      <alignment vertical="center"/>
    </xf>
    <xf numFmtId="4" fontId="31" fillId="28" borderId="9" applyNumberFormat="0" applyProtection="0">
      <alignment horizontal="left" vertical="center" indent="1"/>
    </xf>
    <xf numFmtId="4" fontId="31" fillId="28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31" fillId="30" borderId="9" applyNumberFormat="0" applyProtection="0">
      <alignment horizontal="right" vertical="center"/>
    </xf>
    <xf numFmtId="4" fontId="31" fillId="31" borderId="9" applyNumberFormat="0" applyProtection="0">
      <alignment horizontal="right" vertical="center"/>
    </xf>
    <xf numFmtId="4" fontId="31" fillId="32" borderId="9" applyNumberFormat="0" applyProtection="0">
      <alignment horizontal="right" vertical="center"/>
    </xf>
    <xf numFmtId="4" fontId="31" fillId="33" borderId="9" applyNumberFormat="0" applyProtection="0">
      <alignment horizontal="right" vertical="center"/>
    </xf>
    <xf numFmtId="4" fontId="31" fillId="34" borderId="9" applyNumberFormat="0" applyProtection="0">
      <alignment horizontal="right" vertical="center"/>
    </xf>
    <xf numFmtId="4" fontId="31" fillId="35" borderId="9" applyNumberFormat="0" applyProtection="0">
      <alignment horizontal="right" vertical="center"/>
    </xf>
    <xf numFmtId="4" fontId="31" fillId="36" borderId="9" applyNumberFormat="0" applyProtection="0">
      <alignment horizontal="right" vertical="center"/>
    </xf>
    <xf numFmtId="4" fontId="31" fillId="37" borderId="9" applyNumberFormat="0" applyProtection="0">
      <alignment horizontal="right" vertical="center"/>
    </xf>
    <xf numFmtId="4" fontId="31" fillId="38" borderId="9" applyNumberFormat="0" applyProtection="0">
      <alignment horizontal="right" vertical="center"/>
    </xf>
    <xf numFmtId="4" fontId="30" fillId="39" borderId="9" applyNumberFormat="0" applyProtection="0">
      <alignment horizontal="left" vertical="center" indent="1"/>
    </xf>
    <xf numFmtId="4" fontId="31" fillId="40" borderId="13" applyNumberFormat="0" applyProtection="0">
      <alignment horizontal="left" vertical="center" indent="1"/>
    </xf>
    <xf numFmtId="4" fontId="33" fillId="41" borderId="0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34" fillId="40" borderId="9" applyNumberFormat="0" applyProtection="0">
      <alignment horizontal="left" vertical="center" indent="1"/>
    </xf>
    <xf numFmtId="4" fontId="34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31" fillId="45" borderId="9" applyNumberFormat="0" applyProtection="0">
      <alignment vertical="center"/>
    </xf>
    <xf numFmtId="4" fontId="32" fillId="45" borderId="9" applyNumberFormat="0" applyProtection="0">
      <alignment vertical="center"/>
    </xf>
    <xf numFmtId="4" fontId="31" fillId="45" borderId="9" applyNumberFormat="0" applyProtection="0">
      <alignment horizontal="left" vertical="center" indent="1"/>
    </xf>
    <xf numFmtId="4" fontId="31" fillId="45" borderId="9" applyNumberFormat="0" applyProtection="0">
      <alignment horizontal="left" vertical="center" indent="1"/>
    </xf>
    <xf numFmtId="4" fontId="31" fillId="40" borderId="9" applyNumberFormat="0" applyProtection="0">
      <alignment horizontal="right" vertical="center"/>
    </xf>
    <xf numFmtId="4" fontId="32" fillId="40" borderId="9" applyNumberFormat="0" applyProtection="0">
      <alignment horizontal="right" vertical="center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35" fillId="0" borderId="0"/>
    <xf numFmtId="4" fontId="29" fillId="40" borderId="9" applyNumberFormat="0" applyProtection="0">
      <alignment horizontal="right" vertical="center"/>
    </xf>
    <xf numFmtId="173" fontId="8" fillId="0" borderId="0" applyFont="0" applyFill="0" applyBorder="0" applyAlignment="0" applyProtection="0"/>
    <xf numFmtId="0" fontId="52" fillId="0" borderId="14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15" applyNumberFormat="0" applyFill="0" applyAlignment="0" applyProtection="0"/>
    <xf numFmtId="165" fontId="7" fillId="0" borderId="0" applyFont="0" applyFill="0" applyBorder="0" applyAlignment="0" applyProtection="0"/>
    <xf numFmtId="0" fontId="50" fillId="13" borderId="9" applyNumberFormat="0" applyAlignment="0" applyProtection="0"/>
    <xf numFmtId="164" fontId="7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0" fillId="0" borderId="0">
      <protection locked="0"/>
    </xf>
    <xf numFmtId="0" fontId="61" fillId="8" borderId="0" applyNumberFormat="0" applyBorder="0" applyAlignment="0" applyProtection="0"/>
    <xf numFmtId="9" fontId="8" fillId="0" borderId="0" applyFont="0" applyFill="0" applyBorder="0" applyAlignment="0" applyProtection="0"/>
    <xf numFmtId="4" fontId="31" fillId="40" borderId="9" applyNumberFormat="0" applyProtection="0">
      <alignment horizontal="left" vertical="center" indent="1"/>
    </xf>
    <xf numFmtId="4" fontId="31" fillId="42" borderId="9" applyNumberFormat="0" applyProtection="0">
      <alignment horizontal="left" vertical="center" inden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0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0" fillId="0" borderId="0">
      <protection locked="0"/>
    </xf>
    <xf numFmtId="43" fontId="8" fillId="0" borderId="0" applyFont="0" applyFill="0" applyBorder="0" applyAlignment="0" applyProtection="0"/>
    <xf numFmtId="0" fontId="60" fillId="0" borderId="0">
      <protection locked="0"/>
    </xf>
    <xf numFmtId="43" fontId="8" fillId="0" borderId="0" applyFont="0" applyFill="0" applyBorder="0" applyAlignment="0" applyProtection="0"/>
    <xf numFmtId="0" fontId="60" fillId="0" borderId="0">
      <protection locked="0"/>
    </xf>
    <xf numFmtId="43" fontId="8" fillId="0" borderId="0" applyFont="0" applyFill="0" applyBorder="0" applyAlignment="0" applyProtection="0"/>
    <xf numFmtId="0" fontId="60" fillId="0" borderId="0">
      <protection locked="0"/>
    </xf>
    <xf numFmtId="43" fontId="8" fillId="0" borderId="0" applyFont="0" applyFill="0" applyBorder="0" applyAlignment="0" applyProtection="0"/>
    <xf numFmtId="0" fontId="60" fillId="0" borderId="0">
      <protection locked="0"/>
    </xf>
    <xf numFmtId="43" fontId="8" fillId="0" borderId="0" applyFont="0" applyFill="0" applyBorder="0" applyAlignment="0" applyProtection="0"/>
    <xf numFmtId="0" fontId="60" fillId="0" borderId="0">
      <protection locked="0"/>
    </xf>
    <xf numFmtId="43" fontId="8" fillId="0" borderId="0" applyFont="0" applyFill="0" applyBorder="0" applyAlignment="0" applyProtection="0"/>
    <xf numFmtId="0" fontId="60" fillId="0" borderId="0">
      <protection locked="0"/>
    </xf>
    <xf numFmtId="0" fontId="60" fillId="0" borderId="0">
      <protection locked="0"/>
    </xf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3" fillId="0" borderId="0">
      <protection locked="0"/>
    </xf>
    <xf numFmtId="43" fontId="8" fillId="0" borderId="0" applyFont="0" applyFill="0" applyBorder="0" applyAlignment="0" applyProtection="0"/>
    <xf numFmtId="0" fontId="63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3" fillId="0" borderId="0">
      <protection locked="0"/>
    </xf>
    <xf numFmtId="43" fontId="8" fillId="0" borderId="0" applyFont="0" applyFill="0" applyBorder="0" applyAlignment="0" applyProtection="0"/>
    <xf numFmtId="0" fontId="63" fillId="0" borderId="0">
      <protection locked="0"/>
    </xf>
    <xf numFmtId="4" fontId="31" fillId="40" borderId="9" applyNumberFormat="0" applyProtection="0">
      <alignment horizontal="left" vertical="center" indent="1"/>
    </xf>
    <xf numFmtId="4" fontId="31" fillId="42" borderId="9" applyNumberFormat="0" applyProtection="0">
      <alignment horizontal="left" vertical="center" indent="1"/>
    </xf>
    <xf numFmtId="4" fontId="29" fillId="40" borderId="9" applyNumberFormat="0" applyProtection="0">
      <alignment horizontal="right" vertical="center"/>
    </xf>
    <xf numFmtId="4" fontId="29" fillId="40" borderId="9" applyNumberFormat="0" applyProtection="0">
      <alignment horizontal="right" vertical="center"/>
    </xf>
    <xf numFmtId="0" fontId="63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0" fontId="8" fillId="0" borderId="0">
      <protection locked="0"/>
    </xf>
    <xf numFmtId="0" fontId="5" fillId="0" borderId="0"/>
    <xf numFmtId="0" fontId="8" fillId="0" borderId="0">
      <protection locked="0"/>
    </xf>
    <xf numFmtId="0" fontId="8" fillId="0" borderId="0">
      <protection locked="0"/>
    </xf>
    <xf numFmtId="0" fontId="5" fillId="0" borderId="0"/>
    <xf numFmtId="0" fontId="67" fillId="0" borderId="0">
      <protection locked="0"/>
    </xf>
    <xf numFmtId="0" fontId="67" fillId="0" borderId="0">
      <protection locked="0"/>
    </xf>
    <xf numFmtId="43" fontId="8" fillId="0" borderId="0" applyFont="0" applyFill="0" applyBorder="0" applyAlignment="0" applyProtection="0"/>
    <xf numFmtId="0" fontId="67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7" fillId="0" borderId="0">
      <protection locked="0"/>
    </xf>
    <xf numFmtId="43" fontId="8" fillId="0" borderId="0" applyFont="0" applyFill="0" applyBorder="0" applyAlignment="0" applyProtection="0"/>
    <xf numFmtId="0" fontId="67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>
      <protection locked="0"/>
    </xf>
    <xf numFmtId="0" fontId="6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8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9" fillId="0" borderId="0">
      <protection locked="0"/>
    </xf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0" fillId="0" borderId="0">
      <protection locked="0"/>
    </xf>
    <xf numFmtId="0" fontId="70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15" fillId="0" borderId="0" xfId="0" applyFont="1" applyFill="1" applyBorder="1"/>
    <xf numFmtId="0" fontId="18" fillId="0" borderId="0" xfId="0" applyFont="1" applyFill="1" applyBorder="1"/>
    <xf numFmtId="0" fontId="11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7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/>
    <xf numFmtId="0" fontId="11" fillId="0" borderId="0" xfId="0" applyFont="1" applyFill="1"/>
    <xf numFmtId="0" fontId="17" fillId="0" borderId="0" xfId="0" applyFont="1" applyFill="1" applyBorder="1"/>
    <xf numFmtId="0" fontId="24" fillId="0" borderId="0" xfId="0" applyFont="1" applyFill="1" applyBorder="1"/>
    <xf numFmtId="0" fontId="19" fillId="0" borderId="0" xfId="0" applyFont="1" applyFill="1" applyBorder="1"/>
    <xf numFmtId="0" fontId="20" fillId="0" borderId="0" xfId="0" applyFont="1" applyFill="1" applyBorder="1"/>
    <xf numFmtId="0" fontId="22" fillId="0" borderId="0" xfId="0" applyFont="1" applyFill="1" applyBorder="1"/>
    <xf numFmtId="0" fontId="19" fillId="0" borderId="16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3" fillId="0" borderId="0" xfId="0" applyFont="1" applyFill="1" applyBorder="1"/>
    <xf numFmtId="0" fontId="19" fillId="0" borderId="0" xfId="0" applyFont="1" applyFill="1" applyBorder="1" applyAlignment="1">
      <alignment vertical="center"/>
    </xf>
    <xf numFmtId="0" fontId="11" fillId="0" borderId="0" xfId="0" applyFont="1" applyBorder="1"/>
    <xf numFmtId="0" fontId="10" fillId="0" borderId="0" xfId="0" applyFont="1"/>
    <xf numFmtId="0" fontId="11" fillId="0" borderId="0" xfId="0" applyFont="1"/>
    <xf numFmtId="0" fontId="22" fillId="0" borderId="0" xfId="0" applyFont="1" applyFill="1" applyBorder="1" applyAlignment="1">
      <alignment vertical="center"/>
    </xf>
    <xf numFmtId="0" fontId="23" fillId="0" borderId="0" xfId="0" applyFont="1" applyFill="1"/>
    <xf numFmtId="0" fontId="23" fillId="0" borderId="0" xfId="0" applyFont="1"/>
    <xf numFmtId="0" fontId="28" fillId="0" borderId="0" xfId="0" applyFont="1"/>
    <xf numFmtId="0" fontId="27" fillId="0" borderId="16" xfId="0" applyFont="1" applyFill="1" applyBorder="1" applyAlignment="1">
      <alignment vertical="center"/>
    </xf>
    <xf numFmtId="3" fontId="0" fillId="0" borderId="0" xfId="0" applyNumberFormat="1"/>
    <xf numFmtId="3" fontId="14" fillId="0" borderId="0" xfId="0" applyNumberFormat="1" applyFont="1"/>
    <xf numFmtId="170" fontId="49" fillId="0" borderId="0" xfId="69" applyFont="1" applyBorder="1"/>
    <xf numFmtId="0" fontId="14" fillId="0" borderId="0" xfId="0" applyFont="1"/>
    <xf numFmtId="170" fontId="8" fillId="0" borderId="0" xfId="69" applyFont="1" applyBorder="1"/>
    <xf numFmtId="0" fontId="8" fillId="0" borderId="0" xfId="0" applyFont="1"/>
    <xf numFmtId="3" fontId="8" fillId="0" borderId="0" xfId="0" applyNumberFormat="1" applyFont="1" applyFill="1" applyBorder="1" applyProtection="1">
      <protection locked="0"/>
    </xf>
    <xf numFmtId="0" fontId="8" fillId="0" borderId="0" xfId="0" applyFont="1" applyBorder="1"/>
    <xf numFmtId="0" fontId="8" fillId="0" borderId="0" xfId="0" applyFont="1" applyFill="1" applyBorder="1"/>
    <xf numFmtId="3" fontId="8" fillId="0" borderId="0" xfId="0" applyNumberFormat="1" applyFont="1"/>
    <xf numFmtId="3" fontId="7" fillId="0" borderId="0" xfId="69" applyNumberFormat="1" applyFont="1" applyBorder="1"/>
    <xf numFmtId="3" fontId="8" fillId="0" borderId="0" xfId="69" applyNumberFormat="1" applyFont="1" applyBorder="1"/>
    <xf numFmtId="169" fontId="8" fillId="0" borderId="0" xfId="69" applyNumberFormat="1" applyFont="1" applyBorder="1"/>
    <xf numFmtId="2" fontId="8" fillId="0" borderId="0" xfId="69" applyNumberFormat="1" applyFont="1" applyBorder="1"/>
    <xf numFmtId="3" fontId="7" fillId="0" borderId="0" xfId="0" applyNumberFormat="1" applyFont="1"/>
    <xf numFmtId="169" fontId="8" fillId="0" borderId="0" xfId="0" applyNumberFormat="1" applyFont="1"/>
    <xf numFmtId="3" fontId="8" fillId="0" borderId="0" xfId="0" applyNumberFormat="1" applyFont="1" applyFill="1"/>
    <xf numFmtId="3" fontId="7" fillId="0" borderId="0" xfId="0" applyNumberFormat="1" applyFont="1" applyBorder="1"/>
    <xf numFmtId="3" fontId="8" fillId="0" borderId="0" xfId="0" applyNumberFormat="1" applyFont="1" applyBorder="1"/>
    <xf numFmtId="166" fontId="8" fillId="0" borderId="0" xfId="0" applyNumberFormat="1" applyFont="1" applyBorder="1"/>
    <xf numFmtId="166" fontId="8" fillId="0" borderId="0" xfId="0" applyNumberFormat="1" applyFont="1"/>
    <xf numFmtId="3" fontId="7" fillId="0" borderId="0" xfId="0" applyNumberFormat="1" applyFont="1" applyFill="1" applyBorder="1"/>
    <xf numFmtId="0" fontId="8" fillId="0" borderId="0" xfId="0" applyFont="1" applyFill="1"/>
    <xf numFmtId="166" fontId="8" fillId="0" borderId="0" xfId="0" applyNumberFormat="1" applyFont="1" applyFill="1"/>
    <xf numFmtId="4" fontId="8" fillId="0" borderId="0" xfId="0" applyNumberFormat="1" applyFont="1" applyFill="1"/>
    <xf numFmtId="172" fontId="8" fillId="0" borderId="0" xfId="0" applyNumberFormat="1" applyFont="1"/>
    <xf numFmtId="171" fontId="8" fillId="0" borderId="0" xfId="0" applyNumberFormat="1" applyFont="1"/>
    <xf numFmtId="0" fontId="62" fillId="0" borderId="0" xfId="0" applyFont="1" applyAlignment="1">
      <alignment vertical="center"/>
    </xf>
    <xf numFmtId="166" fontId="0" fillId="0" borderId="0" xfId="0" applyNumberFormat="1"/>
    <xf numFmtId="0" fontId="64" fillId="0" borderId="0" xfId="0" applyFont="1" applyFill="1" applyBorder="1"/>
    <xf numFmtId="0" fontId="66" fillId="0" borderId="0" xfId="0" applyFont="1" applyFill="1"/>
    <xf numFmtId="0" fontId="65" fillId="0" borderId="0" xfId="0" applyFont="1" applyFill="1" applyBorder="1"/>
    <xf numFmtId="0" fontId="64" fillId="0" borderId="16" xfId="0" applyFont="1" applyFill="1" applyBorder="1" applyAlignment="1">
      <alignment vertical="center"/>
    </xf>
    <xf numFmtId="0" fontId="66" fillId="0" borderId="0" xfId="0" applyFont="1"/>
    <xf numFmtId="3" fontId="64" fillId="0" borderId="0" xfId="0" applyNumberFormat="1" applyFont="1" applyFill="1" applyBorder="1" applyProtection="1"/>
    <xf numFmtId="3" fontId="64" fillId="0" borderId="0" xfId="0" applyNumberFormat="1" applyFont="1" applyFill="1" applyBorder="1" applyProtection="1">
      <protection locked="0"/>
    </xf>
    <xf numFmtId="3" fontId="65" fillId="0" borderId="0" xfId="0" applyNumberFormat="1" applyFont="1"/>
    <xf numFmtId="3" fontId="64" fillId="0" borderId="0" xfId="161" applyNumberFormat="1" applyFont="1" applyFill="1" applyBorder="1" applyProtection="1"/>
    <xf numFmtId="3" fontId="64" fillId="0" borderId="0" xfId="172" applyNumberFormat="1" applyFont="1" applyFill="1" applyBorder="1">
      <protection locked="0"/>
    </xf>
    <xf numFmtId="0" fontId="8" fillId="0" borderId="0" xfId="223" applyFont="1">
      <protection locked="0"/>
    </xf>
    <xf numFmtId="168" fontId="8" fillId="0" borderId="0" xfId="223" applyNumberFormat="1" applyFont="1" applyFill="1">
      <protection locked="0"/>
    </xf>
    <xf numFmtId="0" fontId="64" fillId="0" borderId="0" xfId="223" applyFont="1">
      <protection locked="0"/>
    </xf>
    <xf numFmtId="168" fontId="8" fillId="0" borderId="0" xfId="0" applyNumberFormat="1" applyFont="1"/>
    <xf numFmtId="167" fontId="8" fillId="0" borderId="0" xfId="0" applyNumberFormat="1" applyFont="1" applyFill="1" applyBorder="1"/>
    <xf numFmtId="4" fontId="8" fillId="0" borderId="0" xfId="0" applyNumberFormat="1" applyFont="1"/>
    <xf numFmtId="2" fontId="8" fillId="0" borderId="0" xfId="0" applyNumberFormat="1" applyFont="1"/>
    <xf numFmtId="168" fontId="64" fillId="0" borderId="0" xfId="255" applyNumberFormat="1" applyFont="1" applyFill="1">
      <protection locked="0"/>
    </xf>
    <xf numFmtId="0" fontId="8" fillId="0" borderId="16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3" fontId="7" fillId="0" borderId="0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3" fontId="8" fillId="0" borderId="0" xfId="0" applyNumberFormat="1" applyFont="1" applyFill="1" applyBorder="1" applyProtection="1"/>
    <xf numFmtId="3" fontId="8" fillId="0" borderId="0" xfId="0" applyNumberFormat="1" applyFont="1" applyFill="1" applyProtection="1"/>
  </cellXfs>
  <cellStyles count="27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ärg1" xfId="7" builtinId="30" customBuiltin="1"/>
    <cellStyle name="20% - Dekorfärg2" xfId="8" builtinId="34" customBuiltin="1"/>
    <cellStyle name="20% - Dekorfärg3" xfId="9" builtinId="38" customBuiltin="1"/>
    <cellStyle name="20% - Dekorfärg4" xfId="10" builtinId="42" customBuiltin="1"/>
    <cellStyle name="20% - Dekorfärg5" xfId="11" builtinId="46" customBuiltin="1"/>
    <cellStyle name="20% - Dekorfärg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Dekorfärg1" xfId="19" builtinId="31" customBuiltin="1"/>
    <cellStyle name="40% - Dekorfärg2" xfId="20" builtinId="35" customBuiltin="1"/>
    <cellStyle name="40% - Dekorfärg3" xfId="21" builtinId="39" customBuiltin="1"/>
    <cellStyle name="40% - Dekorfärg4" xfId="22" builtinId="43" customBuiltin="1"/>
    <cellStyle name="40% - Dekorfärg5" xfId="23" builtinId="47" customBuiltin="1"/>
    <cellStyle name="40% - Dekorfärg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Dekorfärg1" xfId="31" builtinId="32" customBuiltin="1"/>
    <cellStyle name="60% - Dekorfärg2" xfId="32" builtinId="36" customBuiltin="1"/>
    <cellStyle name="60% - Dekorfärg3" xfId="33" builtinId="40" customBuiltin="1"/>
    <cellStyle name="60% - Dekorfärg4" xfId="34" builtinId="44" customBuiltin="1"/>
    <cellStyle name="60% - Dekorfärg5" xfId="35" builtinId="48" customBuiltin="1"/>
    <cellStyle name="60% - Dekorfärg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Anteckning" xfId="43" builtinId="10" customBuiltin="1"/>
    <cellStyle name="Bad" xfId="44"/>
    <cellStyle name="Beräkning" xfId="45" builtinId="22" customBuiltin="1"/>
    <cellStyle name="Bra" xfId="46" builtinId="26" customBuiltin="1"/>
    <cellStyle name="Calculation" xfId="47"/>
    <cellStyle name="Check Cell" xfId="48"/>
    <cellStyle name="Dålig" xfId="49" builtinId="27" customBuiltin="1"/>
    <cellStyle name="Dålig 2" xfId="125"/>
    <cellStyle name="Explanatory Text" xfId="50"/>
    <cellStyle name="Färg1" xfId="51" builtinId="29" customBuiltin="1"/>
    <cellStyle name="Färg2" xfId="52" builtinId="33" customBuiltin="1"/>
    <cellStyle name="Färg3" xfId="53" builtinId="37" customBuiltin="1"/>
    <cellStyle name="Färg4" xfId="54" builtinId="41" customBuiltin="1"/>
    <cellStyle name="Färg5" xfId="55" builtinId="45" customBuiltin="1"/>
    <cellStyle name="Färg6" xfId="56" builtinId="49" customBuiltin="1"/>
    <cellStyle name="Förklarande text" xfId="57" builtinId="53" customBuiltin="1"/>
    <cellStyle name="Good" xfId="58"/>
    <cellStyle name="Heading 1" xfId="59"/>
    <cellStyle name="Heading 2" xfId="60"/>
    <cellStyle name="Heading 3" xfId="61"/>
    <cellStyle name="Heading 4" xfId="62"/>
    <cellStyle name="Indata" xfId="63" builtinId="20" customBuiltin="1"/>
    <cellStyle name="Input" xfId="64"/>
    <cellStyle name="Kontrollcell" xfId="65" builtinId="23" customBuiltin="1"/>
    <cellStyle name="Linked Cell" xfId="66"/>
    <cellStyle name="Länkad cell" xfId="67" builtinId="24" customBuiltin="1"/>
    <cellStyle name="Neutral" xfId="68" builtinId="28" customBuiltin="1"/>
    <cellStyle name="Normal" xfId="0" builtinId="0"/>
    <cellStyle name="Normal 10" xfId="146"/>
    <cellStyle name="Normal 11" xfId="147"/>
    <cellStyle name="Normal 12" xfId="148"/>
    <cellStyle name="Normal 13" xfId="159"/>
    <cellStyle name="Normal 14" xfId="167"/>
    <cellStyle name="Normal 15" xfId="172"/>
    <cellStyle name="Normal 16" xfId="165"/>
    <cellStyle name="Normal 17" xfId="161"/>
    <cellStyle name="Normal 18" xfId="203"/>
    <cellStyle name="Normal 19" xfId="212"/>
    <cellStyle name="Normal 2" xfId="124"/>
    <cellStyle name="Normal 2 2" xfId="184"/>
    <cellStyle name="Normal 2 2 2" xfId="202"/>
    <cellStyle name="Normal 2 2 2 2" xfId="218"/>
    <cellStyle name="Normal 2 2 2 3" xfId="233"/>
    <cellStyle name="Normal 2 2 2 4" xfId="249"/>
    <cellStyle name="Normal 2 2 2 5" xfId="265"/>
    <cellStyle name="Normal 2 2 3" xfId="221"/>
    <cellStyle name="Normal 2 2 3 2" xfId="236"/>
    <cellStyle name="Normal 2 2 3 3" xfId="252"/>
    <cellStyle name="Normal 2 2 3 4" xfId="268"/>
    <cellStyle name="Normal 2 2 4" xfId="215"/>
    <cellStyle name="Normal 2 2 5" xfId="230"/>
    <cellStyle name="Normal 2 2 6" xfId="246"/>
    <cellStyle name="Normal 2 2 7" xfId="262"/>
    <cellStyle name="Normal 2 3" xfId="199"/>
    <cellStyle name="Normal 2 3 2" xfId="217"/>
    <cellStyle name="Normal 2 3 2 2" xfId="232"/>
    <cellStyle name="Normal 2 3 2 3" xfId="248"/>
    <cellStyle name="Normal 2 3 2 4" xfId="264"/>
    <cellStyle name="Normal 2 3 3" xfId="220"/>
    <cellStyle name="Normal 2 3 3 2" xfId="235"/>
    <cellStyle name="Normal 2 3 3 3" xfId="251"/>
    <cellStyle name="Normal 2 3 3 4" xfId="267"/>
    <cellStyle name="Normal 2 3 4" xfId="214"/>
    <cellStyle name="Normal 2 3 5" xfId="229"/>
    <cellStyle name="Normal 2 3 6" xfId="245"/>
    <cellStyle name="Normal 2 3 7" xfId="261"/>
    <cellStyle name="Normal 2 4" xfId="197"/>
    <cellStyle name="Normal 2 4 2" xfId="216"/>
    <cellStyle name="Normal 2 4 3" xfId="231"/>
    <cellStyle name="Normal 2 4 4" xfId="247"/>
    <cellStyle name="Normal 2 4 5" xfId="263"/>
    <cellStyle name="Normal 2 5" xfId="219"/>
    <cellStyle name="Normal 2 5 2" xfId="234"/>
    <cellStyle name="Normal 2 5 3" xfId="250"/>
    <cellStyle name="Normal 2 5 4" xfId="266"/>
    <cellStyle name="Normal 2 6" xfId="213"/>
    <cellStyle name="Normal 2 7" xfId="228"/>
    <cellStyle name="Normal 2 8" xfId="244"/>
    <cellStyle name="Normal 2 9" xfId="260"/>
    <cellStyle name="Normal 20" xfId="204"/>
    <cellStyle name="Normal 21" xfId="210"/>
    <cellStyle name="Normal 22" xfId="206"/>
    <cellStyle name="Normal 23" xfId="222"/>
    <cellStyle name="Normal 24" xfId="227"/>
    <cellStyle name="Normal 25" xfId="223"/>
    <cellStyle name="Normal 26" xfId="237"/>
    <cellStyle name="Normal 27" xfId="242"/>
    <cellStyle name="Normal 28" xfId="254"/>
    <cellStyle name="Normal 29" xfId="259"/>
    <cellStyle name="Normal 3" xfId="131"/>
    <cellStyle name="Normal 3 2" xfId="185"/>
    <cellStyle name="Normal 3 3" xfId="200"/>
    <cellStyle name="Normal 30" xfId="255"/>
    <cellStyle name="Normal 4" xfId="134"/>
    <cellStyle name="Normal 4 2" xfId="183"/>
    <cellStyle name="Normal 5" xfId="136"/>
    <cellStyle name="Normal 5 2" xfId="201"/>
    <cellStyle name="Normal 6" xfId="138"/>
    <cellStyle name="Normal 6 2" xfId="198"/>
    <cellStyle name="Normal 7" xfId="140"/>
    <cellStyle name="Normal 7 2" xfId="253"/>
    <cellStyle name="Normal 7 3" xfId="269"/>
    <cellStyle name="Normal 8" xfId="142"/>
    <cellStyle name="Normal 9" xfId="144"/>
    <cellStyle name="Normal_Enkät" xfId="69"/>
    <cellStyle name="Note" xfId="70"/>
    <cellStyle name="Output" xfId="71"/>
    <cellStyle name="Procent 2" xfId="126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/>
    <cellStyle name="SAPBEXaggDataEmph" xfId="78"/>
    <cellStyle name="SAPBEXaggItem" xfId="79"/>
    <cellStyle name="SAPBEXaggItemX" xfId="80"/>
    <cellStyle name="SAPBEXchaText" xfId="81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Item" xfId="92"/>
    <cellStyle name="SAPBEXfilterText" xfId="93"/>
    <cellStyle name="SAPBEXformats" xfId="94"/>
    <cellStyle name="SAPBEXheaderItem" xfId="95"/>
    <cellStyle name="SAPBEXheaderItem 2" xfId="127"/>
    <cellStyle name="SAPBEXheaderItem 3" xfId="168"/>
    <cellStyle name="SAPBEXheaderText" xfId="96"/>
    <cellStyle name="SAPBEXheaderText 2" xfId="128"/>
    <cellStyle name="SAPBEXheaderText 3" xfId="169"/>
    <cellStyle name="SAPBEXHLevel0" xfId="97"/>
    <cellStyle name="SAPBEXHLevel0X" xfId="98"/>
    <cellStyle name="SAPBEXHLevel1" xfId="99"/>
    <cellStyle name="SAPBEXHLevel1X" xfId="100"/>
    <cellStyle name="SAPBEXHLevel2" xfId="101"/>
    <cellStyle name="SAPBEXHLevel2X" xfId="102"/>
    <cellStyle name="SAPBEXHLevel3" xfId="103"/>
    <cellStyle name="SAPBEXHLevel3X" xfId="104"/>
    <cellStyle name="SAPBEXresData" xfId="105"/>
    <cellStyle name="SAPBEXresDataEmph" xfId="106"/>
    <cellStyle name="SAPBEXresItem" xfId="107"/>
    <cellStyle name="SAPBEXresItemX" xfId="108"/>
    <cellStyle name="SAPBEXstdData" xfId="109"/>
    <cellStyle name="SAPBEXstdDataEmph" xfId="110"/>
    <cellStyle name="SAPBEXstdItem" xfId="111"/>
    <cellStyle name="SAPBEXstdItemX" xfId="112"/>
    <cellStyle name="SAPBEXtitle" xfId="113"/>
    <cellStyle name="SAPBEXundefined" xfId="114"/>
    <cellStyle name="SAPBEXundefined 2" xfId="171"/>
    <cellStyle name="SAPBEXundefined 3" xfId="170"/>
    <cellStyle name="Style 25" xfId="115"/>
    <cellStyle name="Summa" xfId="116" builtinId="25" customBuiltin="1"/>
    <cellStyle name="Title" xfId="117"/>
    <cellStyle name="Total" xfId="118"/>
    <cellStyle name="Tusental (0)_LSPmm" xfId="119"/>
    <cellStyle name="Tusental 10" xfId="143"/>
    <cellStyle name="Tusental 11" xfId="145"/>
    <cellStyle name="Tusental 12" xfId="149"/>
    <cellStyle name="Tusental 13" xfId="151"/>
    <cellStyle name="Tusental 14" xfId="150"/>
    <cellStyle name="Tusental 15" xfId="152"/>
    <cellStyle name="Tusental 16" xfId="153"/>
    <cellStyle name="Tusental 17" xfId="154"/>
    <cellStyle name="Tusental 18" xfId="155"/>
    <cellStyle name="Tusental 19" xfId="156"/>
    <cellStyle name="Tusental 2" xfId="129"/>
    <cellStyle name="Tusental 20" xfId="157"/>
    <cellStyle name="Tusental 21" xfId="158"/>
    <cellStyle name="Tusental 22" xfId="166"/>
    <cellStyle name="Tusental 23" xfId="160"/>
    <cellStyle name="Tusental 24" xfId="164"/>
    <cellStyle name="Tusental 25" xfId="162"/>
    <cellStyle name="Tusental 26" xfId="163"/>
    <cellStyle name="Tusental 27" xfId="181"/>
    <cellStyle name="Tusental 28" xfId="173"/>
    <cellStyle name="Tusental 29" xfId="180"/>
    <cellStyle name="Tusental 3" xfId="132"/>
    <cellStyle name="Tusental 30" xfId="174"/>
    <cellStyle name="Tusental 31" xfId="179"/>
    <cellStyle name="Tusental 32" xfId="175"/>
    <cellStyle name="Tusental 33" xfId="178"/>
    <cellStyle name="Tusental 34" xfId="176"/>
    <cellStyle name="Tusental 35" xfId="177"/>
    <cellStyle name="Tusental 36" xfId="182"/>
    <cellStyle name="Tusental 37" xfId="194"/>
    <cellStyle name="Tusental 38" xfId="186"/>
    <cellStyle name="Tusental 39" xfId="193"/>
    <cellStyle name="Tusental 4" xfId="130"/>
    <cellStyle name="Tusental 40" xfId="187"/>
    <cellStyle name="Tusental 41" xfId="192"/>
    <cellStyle name="Tusental 42" xfId="188"/>
    <cellStyle name="Tusental 43" xfId="191"/>
    <cellStyle name="Tusental 44" xfId="189"/>
    <cellStyle name="Tusental 45" xfId="190"/>
    <cellStyle name="Tusental 46" xfId="195"/>
    <cellStyle name="Tusental 47" xfId="196"/>
    <cellStyle name="Tusental 48" xfId="211"/>
    <cellStyle name="Tusental 49" xfId="205"/>
    <cellStyle name="Tusental 5" xfId="133"/>
    <cellStyle name="Tusental 50" xfId="209"/>
    <cellStyle name="Tusental 51" xfId="207"/>
    <cellStyle name="Tusental 52" xfId="208"/>
    <cellStyle name="Tusental 53" xfId="226"/>
    <cellStyle name="Tusental 54" xfId="224"/>
    <cellStyle name="Tusental 55" xfId="225"/>
    <cellStyle name="Tusental 56" xfId="241"/>
    <cellStyle name="Tusental 57" xfId="238"/>
    <cellStyle name="Tusental 58" xfId="243"/>
    <cellStyle name="Tusental 59" xfId="239"/>
    <cellStyle name="Tusental 6" xfId="135"/>
    <cellStyle name="Tusental 60" xfId="240"/>
    <cellStyle name="Tusental 61" xfId="258"/>
    <cellStyle name="Tusental 62" xfId="256"/>
    <cellStyle name="Tusental 63" xfId="257"/>
    <cellStyle name="Tusental 7" xfId="137"/>
    <cellStyle name="Tusental 8" xfId="139"/>
    <cellStyle name="Tusental 9" xfId="141"/>
    <cellStyle name="Utdata" xfId="120" builtinId="21" customBuiltin="1"/>
    <cellStyle name="Valuta (0)_LSPmm" xfId="121"/>
    <cellStyle name="Warning Text" xfId="122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diagram!$A$18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diagram!$D$18:$J$18</c:f>
              <c:numCache>
                <c:formatCode>#,##0</c:formatCode>
                <c:ptCount val="7"/>
                <c:pt idx="0">
                  <c:v>256.70229999999998</c:v>
                </c:pt>
                <c:pt idx="1">
                  <c:v>257.98779999999999</c:v>
                </c:pt>
                <c:pt idx="2">
                  <c:v>267.44799999999998</c:v>
                </c:pt>
                <c:pt idx="3">
                  <c:v>285.50599999999997</c:v>
                </c:pt>
                <c:pt idx="4">
                  <c:v>299.93</c:v>
                </c:pt>
                <c:pt idx="5">
                  <c:v>314.37599999999998</c:v>
                </c:pt>
                <c:pt idx="6">
                  <c:v>325.05799999999999</c:v>
                </c:pt>
              </c:numCache>
            </c:numRef>
          </c:val>
        </c:ser>
        <c:ser>
          <c:idx val="1"/>
          <c:order val="1"/>
          <c:tx>
            <c:strRef>
              <c:f>diagram!$A$19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diagram!$D$19:$J$19</c:f>
              <c:numCache>
                <c:formatCode>#,##0</c:formatCode>
                <c:ptCount val="7"/>
                <c:pt idx="0">
                  <c:v>3.4062000000000001</c:v>
                </c:pt>
                <c:pt idx="1">
                  <c:v>4.7389000000000001</c:v>
                </c:pt>
                <c:pt idx="2">
                  <c:v>5.9829999999999997</c:v>
                </c:pt>
                <c:pt idx="3">
                  <c:v>7.4720000000000004</c:v>
                </c:pt>
                <c:pt idx="4">
                  <c:v>8.9540000000000006</c:v>
                </c:pt>
                <c:pt idx="5">
                  <c:v>10.657999999999999</c:v>
                </c:pt>
                <c:pt idx="6">
                  <c:v>12.625999999999999</c:v>
                </c:pt>
              </c:numCache>
            </c:numRef>
          </c:val>
        </c:ser>
        <c:ser>
          <c:idx val="3"/>
          <c:order val="2"/>
          <c:tx>
            <c:strRef>
              <c:f>diagram!$A$20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diagram!$D$20:$J$20</c:f>
              <c:numCache>
                <c:formatCode>#,##0</c:formatCode>
                <c:ptCount val="7"/>
                <c:pt idx="0">
                  <c:v>46.818339468203341</c:v>
                </c:pt>
                <c:pt idx="1">
                  <c:v>46.39967192229944</c:v>
                </c:pt>
                <c:pt idx="2">
                  <c:v>45.421658000000001</c:v>
                </c:pt>
                <c:pt idx="3">
                  <c:v>43.755045574811895</c:v>
                </c:pt>
                <c:pt idx="4">
                  <c:v>42.400569043084339</c:v>
                </c:pt>
                <c:pt idx="5">
                  <c:v>41.451324475036571</c:v>
                </c:pt>
                <c:pt idx="6">
                  <c:v>41.411753980716554</c:v>
                </c:pt>
              </c:numCache>
            </c:numRef>
          </c:val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307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309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319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337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351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367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379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diagram!$D$58:$J$58</c:f>
              <c:numCache>
                <c:formatCode>General</c:formatCode>
                <c:ptCount val="7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7473280"/>
        <c:axId val="209564416"/>
      </c:barChart>
      <c:catAx>
        <c:axId val="207473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20956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564416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2074732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819150</xdr:colOff>
      <xdr:row>23</xdr:row>
      <xdr:rowOff>133349</xdr:rowOff>
    </xdr:from>
    <xdr:to>
      <xdr:col>11</xdr:col>
      <xdr:colOff>447674</xdr:colOff>
      <xdr:row>54</xdr:row>
      <xdr:rowOff>95249</xdr:rowOff>
    </xdr:to>
    <xdr:graphicFrame macro="">
      <xdr:nvGraphicFramePr>
        <xdr:cNvPr id="1068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Q250"/>
  <sheetViews>
    <sheetView tabSelected="1" zoomScale="80" zoomScaleNormal="80" workbookViewId="0">
      <pane xSplit="1" ySplit="3" topLeftCell="B196" activePane="bottomRight" state="frozen"/>
      <selection pane="topRight" activeCell="B1" sqref="B1"/>
      <selection pane="bottomLeft" activeCell="A4" sqref="A4"/>
      <selection pane="bottomRight" activeCell="F194" sqref="F194:L194"/>
    </sheetView>
  </sheetViews>
  <sheetFormatPr defaultRowHeight="15.75" x14ac:dyDescent="0.25"/>
  <cols>
    <col min="1" max="1" width="0.42578125" style="20" customWidth="1"/>
    <col min="2" max="2" width="2.5703125" style="20" customWidth="1"/>
    <col min="3" max="3" width="1.7109375" style="20" customWidth="1"/>
    <col min="4" max="4" width="2" style="20" customWidth="1"/>
    <col min="5" max="5" width="47.140625" style="20" customWidth="1"/>
    <col min="6" max="6" width="14.7109375" style="28" customWidth="1"/>
    <col min="7" max="8" width="15.28515625" style="20" customWidth="1"/>
    <col min="9" max="9" width="14.85546875" style="20" customWidth="1"/>
    <col min="10" max="10" width="15" style="20" customWidth="1"/>
    <col min="11" max="11" width="13.85546875" style="20" bestFit="1" customWidth="1"/>
    <col min="12" max="12" width="13.85546875" style="20" customWidth="1"/>
    <col min="13" max="16384" width="9.140625" style="20"/>
  </cols>
  <sheetData>
    <row r="1" spans="1:13" ht="18.75" x14ac:dyDescent="0.3">
      <c r="A1" s="1" t="s">
        <v>147</v>
      </c>
      <c r="F1" s="24"/>
    </row>
    <row r="2" spans="1:13" ht="13.5" customHeight="1" x14ac:dyDescent="0.25">
      <c r="A2" s="7"/>
      <c r="C2" s="3"/>
      <c r="D2" s="3"/>
      <c r="E2" s="3"/>
      <c r="F2" s="24"/>
    </row>
    <row r="3" spans="1:13" x14ac:dyDescent="0.25">
      <c r="A3" s="4" t="s">
        <v>0</v>
      </c>
      <c r="B3" s="9"/>
      <c r="C3" s="3"/>
      <c r="D3" s="3"/>
      <c r="E3" s="3"/>
      <c r="F3" s="8">
        <v>2013</v>
      </c>
      <c r="G3" s="8">
        <v>2014</v>
      </c>
      <c r="H3" s="8">
        <v>2015</v>
      </c>
      <c r="I3" s="8">
        <v>2016</v>
      </c>
      <c r="J3" s="8">
        <v>2017</v>
      </c>
      <c r="K3" s="8">
        <v>2018</v>
      </c>
      <c r="L3" s="8">
        <v>2019</v>
      </c>
    </row>
    <row r="4" spans="1:13" x14ac:dyDescent="0.25">
      <c r="A4" s="9"/>
      <c r="B4" s="9"/>
      <c r="C4" s="3"/>
      <c r="D4" s="3"/>
      <c r="E4" s="3"/>
      <c r="F4" s="24"/>
    </row>
    <row r="5" spans="1:13" x14ac:dyDescent="0.25">
      <c r="A5" s="9"/>
      <c r="B5" s="10" t="s">
        <v>1</v>
      </c>
      <c r="C5" s="11"/>
      <c r="D5" s="11"/>
      <c r="E5" s="11"/>
      <c r="F5" s="72">
        <v>2.3842351212029156</v>
      </c>
      <c r="G5" s="72">
        <v>3.7370017826686919</v>
      </c>
      <c r="H5" s="72">
        <v>4.2747455264650513</v>
      </c>
      <c r="I5" s="72">
        <v>4.6514488092418427</v>
      </c>
      <c r="J5" s="72">
        <v>4.8823193284109889</v>
      </c>
      <c r="K5" s="72">
        <v>4.2736837486817114</v>
      </c>
      <c r="L5" s="72">
        <v>3.6595535427049963</v>
      </c>
    </row>
    <row r="6" spans="1:13" x14ac:dyDescent="0.25">
      <c r="A6" s="9"/>
      <c r="B6" s="10" t="s">
        <v>2</v>
      </c>
      <c r="C6" s="11"/>
      <c r="D6" s="11"/>
      <c r="E6" s="11"/>
      <c r="F6" s="72">
        <v>1.8921594391976493</v>
      </c>
      <c r="G6" s="72">
        <v>2.0737652867681255</v>
      </c>
      <c r="H6" s="72">
        <v>2.0074195611760048</v>
      </c>
      <c r="I6" s="72">
        <v>2.392360067644983</v>
      </c>
      <c r="J6" s="72">
        <v>3.1334065206806816</v>
      </c>
      <c r="K6" s="72">
        <v>3.165266825933144</v>
      </c>
      <c r="L6" s="72">
        <v>3.2682290903763178</v>
      </c>
    </row>
    <row r="7" spans="1:13" x14ac:dyDescent="0.25">
      <c r="A7" s="9"/>
      <c r="B7" s="10"/>
      <c r="C7" s="11"/>
      <c r="D7" s="11"/>
      <c r="E7" s="11"/>
      <c r="F7" s="37"/>
      <c r="G7" s="38"/>
      <c r="H7" s="59"/>
      <c r="I7" s="59"/>
      <c r="J7" s="59"/>
      <c r="K7" s="59"/>
      <c r="L7" s="59"/>
    </row>
    <row r="8" spans="1:13" ht="18.75" x14ac:dyDescent="0.25">
      <c r="A8" s="9"/>
      <c r="B8" s="10" t="s">
        <v>23</v>
      </c>
      <c r="C8" s="11"/>
      <c r="D8" s="11"/>
      <c r="E8" s="11"/>
      <c r="F8" s="72">
        <v>0.53404425788976528</v>
      </c>
      <c r="G8" s="72">
        <v>1.5841715435904513</v>
      </c>
      <c r="H8" s="72">
        <v>2.128968110430618</v>
      </c>
      <c r="I8" s="72">
        <v>2.2222124949634603</v>
      </c>
      <c r="J8" s="72">
        <v>1.7368632114952876</v>
      </c>
      <c r="K8" s="72">
        <v>1.1161856356812327</v>
      </c>
      <c r="L8" s="72">
        <v>0.42050818511156773</v>
      </c>
    </row>
    <row r="9" spans="1:13" x14ac:dyDescent="0.25">
      <c r="A9" s="9"/>
      <c r="B9" s="10" t="s">
        <v>118</v>
      </c>
      <c r="C9" s="11"/>
      <c r="D9" s="11"/>
      <c r="E9" s="11"/>
      <c r="F9" s="72">
        <v>1.0218130799460878</v>
      </c>
      <c r="G9" s="72">
        <v>1.4375196213319397</v>
      </c>
      <c r="H9" s="72">
        <v>1.2311377567468806</v>
      </c>
      <c r="I9" s="72">
        <v>1.433129008095535</v>
      </c>
      <c r="J9" s="72">
        <v>1.6171168474284237</v>
      </c>
      <c r="K9" s="72">
        <v>1.0960802959223415</v>
      </c>
      <c r="L9" s="72">
        <v>0.43556823094514918</v>
      </c>
    </row>
    <row r="10" spans="1:13" x14ac:dyDescent="0.25">
      <c r="A10" s="9"/>
      <c r="B10" s="10" t="s">
        <v>142</v>
      </c>
      <c r="C10" s="11"/>
      <c r="D10" s="11"/>
      <c r="E10" s="11"/>
      <c r="F10" s="39">
        <v>4704.701</v>
      </c>
      <c r="G10" s="39">
        <v>4772.3320000000003</v>
      </c>
      <c r="H10" s="39">
        <v>4831.085981129314</v>
      </c>
      <c r="I10" s="39">
        <v>4900.3216757309146</v>
      </c>
      <c r="J10" s="39">
        <v>4979.5656031273456</v>
      </c>
      <c r="K10" s="39">
        <v>5034.1456405257513</v>
      </c>
      <c r="L10" s="39">
        <v>5056.0727796353922</v>
      </c>
    </row>
    <row r="11" spans="1:13" x14ac:dyDescent="0.25">
      <c r="A11" s="9"/>
      <c r="B11" s="10"/>
      <c r="C11" s="11"/>
      <c r="D11" s="11"/>
      <c r="E11" s="11"/>
      <c r="F11" s="37"/>
      <c r="G11" s="38"/>
      <c r="H11" s="59"/>
      <c r="I11" s="59"/>
      <c r="J11" s="59"/>
      <c r="K11" s="59"/>
      <c r="L11" s="59"/>
    </row>
    <row r="12" spans="1:13" x14ac:dyDescent="0.25">
      <c r="A12" s="9"/>
      <c r="B12" s="10" t="s">
        <v>3</v>
      </c>
      <c r="C12" s="11"/>
      <c r="D12" s="11"/>
      <c r="E12" s="11"/>
      <c r="F12" s="72">
        <v>5.3368825104309376</v>
      </c>
      <c r="G12" s="72">
        <v>5.3197599323837972</v>
      </c>
      <c r="H12" s="72">
        <v>5.2019347074346562</v>
      </c>
      <c r="I12" s="72">
        <v>5.0375835346276894</v>
      </c>
      <c r="J12" s="72">
        <v>4.6684305475647934</v>
      </c>
      <c r="K12" s="72">
        <v>4.4462221659805188</v>
      </c>
      <c r="L12" s="72">
        <v>4.5825498576466233</v>
      </c>
    </row>
    <row r="13" spans="1:13" x14ac:dyDescent="0.25">
      <c r="A13" s="9"/>
      <c r="B13" s="10" t="s">
        <v>146</v>
      </c>
      <c r="C13" s="11"/>
      <c r="D13" s="11"/>
      <c r="E13" s="11"/>
      <c r="F13" s="72">
        <v>9.256726677134095</v>
      </c>
      <c r="G13" s="72">
        <v>8.9960645960329959</v>
      </c>
      <c r="H13" s="72">
        <v>8.8248081475160145</v>
      </c>
      <c r="I13" s="72">
        <v>8.6722451489686279</v>
      </c>
      <c r="J13" s="72">
        <v>8.0367449772538428</v>
      </c>
      <c r="K13" s="72">
        <v>7.6542112592503333</v>
      </c>
      <c r="L13" s="72">
        <v>7.8889006007956812</v>
      </c>
    </row>
    <row r="14" spans="1:13" x14ac:dyDescent="0.25">
      <c r="A14" s="9"/>
      <c r="B14" s="10" t="s">
        <v>143</v>
      </c>
      <c r="C14" s="11"/>
      <c r="D14" s="11"/>
      <c r="E14" s="11"/>
      <c r="F14" s="72">
        <v>8.0314108819536969</v>
      </c>
      <c r="G14" s="72">
        <v>7.9299907608424096</v>
      </c>
      <c r="H14" s="72">
        <v>7.7424063803276999</v>
      </c>
      <c r="I14" s="72">
        <v>7.4773474394242134</v>
      </c>
      <c r="J14" s="72">
        <v>6.9294091027997773</v>
      </c>
      <c r="K14" s="72">
        <v>6.5995824584103353</v>
      </c>
      <c r="L14" s="72">
        <v>6.8019353343865108</v>
      </c>
    </row>
    <row r="15" spans="1:13" x14ac:dyDescent="0.25">
      <c r="A15" s="9"/>
      <c r="B15" s="10" t="s">
        <v>144</v>
      </c>
      <c r="C15" s="11"/>
      <c r="D15" s="11"/>
      <c r="E15" s="11"/>
      <c r="F15" s="39">
        <v>410.851</v>
      </c>
      <c r="G15" s="39">
        <v>411.041</v>
      </c>
      <c r="H15" s="39">
        <v>405.43254442994191</v>
      </c>
      <c r="I15" s="39">
        <v>396.02634295846542</v>
      </c>
      <c r="J15" s="39">
        <v>370.7449032574832</v>
      </c>
      <c r="K15" s="39">
        <v>355.70782376323768</v>
      </c>
      <c r="L15" s="39">
        <v>369.01066794062717</v>
      </c>
    </row>
    <row r="16" spans="1:13" x14ac:dyDescent="0.25">
      <c r="A16" s="9"/>
      <c r="B16" s="10"/>
      <c r="C16" s="11"/>
      <c r="D16" s="11"/>
      <c r="E16" s="11"/>
      <c r="F16" s="73"/>
      <c r="G16" s="38"/>
      <c r="H16" s="59"/>
      <c r="I16" s="59"/>
      <c r="J16" s="59"/>
      <c r="K16" s="59"/>
      <c r="L16" s="59"/>
      <c r="M16" s="38"/>
    </row>
    <row r="17" spans="1:17" x14ac:dyDescent="0.25">
      <c r="A17" s="9"/>
      <c r="B17" s="10" t="s">
        <v>145</v>
      </c>
      <c r="C17" s="11"/>
      <c r="D17" s="11"/>
      <c r="E17" s="11"/>
      <c r="F17" s="39">
        <v>5115.5519999999997</v>
      </c>
      <c r="G17" s="39">
        <v>5183.3729999999996</v>
      </c>
      <c r="H17" s="39">
        <v>5236.5185255592569</v>
      </c>
      <c r="I17" s="39">
        <v>5296.3480186893803</v>
      </c>
      <c r="J17" s="39">
        <v>5350.3105063848288</v>
      </c>
      <c r="K17" s="39">
        <v>5389.853464288989</v>
      </c>
      <c r="L17" s="39">
        <v>5425.0834475760194</v>
      </c>
    </row>
    <row r="18" spans="1:17" x14ac:dyDescent="0.25">
      <c r="A18" s="9"/>
      <c r="B18" s="10"/>
      <c r="C18" s="11"/>
      <c r="D18" s="11"/>
      <c r="E18" s="11"/>
      <c r="F18" s="37"/>
      <c r="G18" s="38"/>
      <c r="H18" s="59"/>
      <c r="I18" s="59"/>
      <c r="J18" s="59"/>
      <c r="K18" s="59"/>
      <c r="L18" s="59"/>
    </row>
    <row r="19" spans="1:17" x14ac:dyDescent="0.25">
      <c r="A19" s="9"/>
      <c r="B19" s="10" t="s">
        <v>4</v>
      </c>
      <c r="C19" s="11"/>
      <c r="D19" s="11"/>
      <c r="E19" s="11"/>
      <c r="F19" s="72">
        <v>-4.4292970148651634E-2</v>
      </c>
      <c r="G19" s="72">
        <v>-0.17963849411465338</v>
      </c>
      <c r="H19" s="72">
        <v>5.4811905746943168E-2</v>
      </c>
      <c r="I19" s="72">
        <v>1.2354787391227751</v>
      </c>
      <c r="J19" s="72">
        <v>2.2718130349628662</v>
      </c>
      <c r="K19" s="72">
        <v>3.1804676491322681</v>
      </c>
      <c r="L19" s="72">
        <v>3.0004256164233523</v>
      </c>
      <c r="N19" s="38"/>
    </row>
    <row r="20" spans="1:17" x14ac:dyDescent="0.25">
      <c r="A20" s="9"/>
      <c r="B20" s="10" t="s">
        <v>5</v>
      </c>
      <c r="C20" s="11"/>
      <c r="D20" s="11"/>
      <c r="E20" s="11"/>
      <c r="F20" s="72">
        <v>-0.14628716807122411</v>
      </c>
      <c r="G20" s="72">
        <v>0.22612185101436033</v>
      </c>
      <c r="H20" s="72">
        <v>-0.36477214764462085</v>
      </c>
      <c r="I20" s="72">
        <v>1.3062870531265647</v>
      </c>
      <c r="J20" s="72">
        <v>2.2718130349628662</v>
      </c>
      <c r="K20" s="72">
        <v>3.1804676491322681</v>
      </c>
      <c r="L20" s="72">
        <v>3.0004256164233523</v>
      </c>
    </row>
    <row r="21" spans="1:17" x14ac:dyDescent="0.25">
      <c r="A21" s="9"/>
      <c r="B21" s="10"/>
      <c r="C21" s="11"/>
      <c r="D21" s="11"/>
      <c r="E21" s="11"/>
      <c r="F21" s="37"/>
      <c r="G21" s="38"/>
      <c r="H21" s="38"/>
      <c r="I21" s="38"/>
      <c r="J21" s="38"/>
      <c r="K21" s="38"/>
      <c r="L21" s="38"/>
      <c r="O21" s="38"/>
    </row>
    <row r="22" spans="1:17" x14ac:dyDescent="0.25">
      <c r="A22" s="9"/>
      <c r="B22" s="11" t="s">
        <v>159</v>
      </c>
      <c r="C22" s="11"/>
      <c r="D22" s="11"/>
      <c r="E22" s="11"/>
      <c r="F22" s="74">
        <v>154.84</v>
      </c>
      <c r="G22" s="74">
        <v>155.61000000000001</v>
      </c>
      <c r="H22" s="74">
        <v>158.91</v>
      </c>
      <c r="I22" s="74">
        <v>162.13999999999999</v>
      </c>
      <c r="J22" s="74">
        <v>168.01</v>
      </c>
      <c r="K22" s="74">
        <v>173.36</v>
      </c>
      <c r="L22" s="74">
        <v>178.58</v>
      </c>
      <c r="N22" s="38"/>
    </row>
    <row r="23" spans="1:17" x14ac:dyDescent="0.25">
      <c r="A23" s="9"/>
      <c r="B23" s="11" t="s">
        <v>160</v>
      </c>
      <c r="C23" s="11"/>
      <c r="D23" s="11"/>
      <c r="E23" s="11"/>
      <c r="F23" s="35">
        <v>148.53</v>
      </c>
      <c r="G23" s="35">
        <v>146.84</v>
      </c>
      <c r="H23" s="75">
        <v>150.55000000000001</v>
      </c>
      <c r="I23" s="75">
        <v>159.37</v>
      </c>
      <c r="J23" s="74">
        <v>166.28</v>
      </c>
      <c r="K23" s="74">
        <v>173.36</v>
      </c>
      <c r="L23" s="74">
        <v>178.58</v>
      </c>
    </row>
    <row r="24" spans="1:17" x14ac:dyDescent="0.25">
      <c r="A24" s="9"/>
      <c r="B24" s="26"/>
      <c r="C24" s="11"/>
      <c r="D24" s="11"/>
      <c r="E24" s="11"/>
      <c r="F24" s="37"/>
      <c r="G24" s="38"/>
      <c r="H24" s="38"/>
      <c r="I24" s="38"/>
      <c r="J24" s="38"/>
      <c r="K24" s="38"/>
      <c r="L24" s="38"/>
    </row>
    <row r="25" spans="1:17" x14ac:dyDescent="0.25">
      <c r="A25" s="9"/>
      <c r="B25" s="11" t="s">
        <v>161</v>
      </c>
      <c r="C25" s="11"/>
      <c r="D25" s="11"/>
      <c r="E25" s="11"/>
      <c r="F25" s="39">
        <v>44500</v>
      </c>
      <c r="G25" s="39">
        <v>44400</v>
      </c>
      <c r="H25" s="39">
        <v>44500</v>
      </c>
      <c r="I25" s="39">
        <v>44300</v>
      </c>
      <c r="J25" s="39">
        <v>44900</v>
      </c>
      <c r="K25" s="39">
        <v>45900</v>
      </c>
      <c r="L25" s="39">
        <v>47400</v>
      </c>
    </row>
    <row r="26" spans="1:17" x14ac:dyDescent="0.25">
      <c r="A26" s="9"/>
      <c r="B26" s="10" t="s">
        <v>6</v>
      </c>
      <c r="C26" s="11"/>
      <c r="D26" s="11"/>
      <c r="E26" s="11"/>
      <c r="F26" s="39">
        <v>45400</v>
      </c>
      <c r="G26" s="39">
        <v>45300</v>
      </c>
      <c r="H26" s="39">
        <v>45400</v>
      </c>
      <c r="I26" s="39">
        <v>45200</v>
      </c>
      <c r="J26" s="39">
        <v>45800</v>
      </c>
      <c r="K26" s="39">
        <v>46900</v>
      </c>
      <c r="L26" s="39">
        <v>48400</v>
      </c>
    </row>
    <row r="27" spans="1:17" x14ac:dyDescent="0.25">
      <c r="A27" s="9"/>
      <c r="B27" s="11" t="s">
        <v>158</v>
      </c>
      <c r="C27" s="11"/>
      <c r="D27" s="11"/>
      <c r="E27" s="11"/>
      <c r="F27" s="39">
        <v>56600</v>
      </c>
      <c r="G27" s="39">
        <v>56900</v>
      </c>
      <c r="H27" s="39">
        <v>58100</v>
      </c>
      <c r="I27" s="39">
        <v>59300</v>
      </c>
      <c r="J27" s="39">
        <v>61500</v>
      </c>
      <c r="K27" s="39">
        <v>63400</v>
      </c>
      <c r="L27" s="39">
        <v>65300</v>
      </c>
    </row>
    <row r="28" spans="1:17" x14ac:dyDescent="0.25">
      <c r="A28" s="9"/>
      <c r="B28" s="10"/>
      <c r="C28" s="11"/>
      <c r="D28" s="11"/>
      <c r="E28" s="11"/>
      <c r="F28" s="37"/>
      <c r="G28" s="38"/>
      <c r="H28" s="38"/>
      <c r="I28" s="38"/>
      <c r="J28" s="38"/>
      <c r="K28" s="38"/>
      <c r="L28" s="38"/>
      <c r="Q28" s="38"/>
    </row>
    <row r="29" spans="1:17" x14ac:dyDescent="0.25">
      <c r="A29" s="9"/>
      <c r="B29" s="10" t="s">
        <v>24</v>
      </c>
      <c r="C29" s="11"/>
      <c r="D29" s="11"/>
      <c r="E29" s="11"/>
      <c r="F29" s="72">
        <v>2.2592284709170629</v>
      </c>
      <c r="G29" s="72">
        <v>1.7158198264004332</v>
      </c>
      <c r="H29" s="72">
        <v>1.4202734985636845</v>
      </c>
      <c r="I29" s="72">
        <v>1.3362500354564322</v>
      </c>
      <c r="J29" s="72">
        <v>2.0000000000000018</v>
      </c>
      <c r="K29" s="72">
        <v>2.0000000000000018</v>
      </c>
      <c r="L29" s="72">
        <v>2.0000000000000018</v>
      </c>
    </row>
    <row r="30" spans="1:17" x14ac:dyDescent="0.25">
      <c r="A30" s="9"/>
      <c r="B30" s="10" t="s">
        <v>25</v>
      </c>
      <c r="C30" s="11"/>
      <c r="D30" s="11"/>
      <c r="E30" s="11"/>
      <c r="F30" s="72">
        <v>-0.72873206233978749</v>
      </c>
      <c r="G30" s="72">
        <v>-0.35172777730660965</v>
      </c>
      <c r="H30" s="72">
        <v>-1.9845722399766785</v>
      </c>
      <c r="I30" s="72">
        <v>1.1532174179993859</v>
      </c>
      <c r="J30" s="72">
        <v>2.0000000000000018</v>
      </c>
      <c r="K30" s="72">
        <v>2.0000000000000018</v>
      </c>
      <c r="L30" s="72">
        <v>2.0000000000000018</v>
      </c>
    </row>
    <row r="31" spans="1:17" x14ac:dyDescent="0.25">
      <c r="A31" s="9"/>
      <c r="B31" s="10"/>
      <c r="C31" s="11"/>
      <c r="D31" s="11"/>
      <c r="E31" s="11"/>
      <c r="F31" s="37"/>
      <c r="G31" s="38"/>
      <c r="H31" s="59"/>
      <c r="I31" s="59"/>
      <c r="J31" s="59"/>
      <c r="K31" s="59"/>
      <c r="L31" s="59"/>
    </row>
    <row r="32" spans="1:17" x14ac:dyDescent="0.25">
      <c r="A32" s="9"/>
      <c r="B32" s="9" t="s">
        <v>42</v>
      </c>
      <c r="C32" s="11"/>
      <c r="D32" s="11"/>
      <c r="E32" s="11"/>
      <c r="F32" s="72">
        <v>0.92812135955831609</v>
      </c>
      <c r="G32" s="72">
        <v>0.43213752678798439</v>
      </c>
      <c r="H32" s="72">
        <v>-0.24321460250276045</v>
      </c>
      <c r="I32" s="72">
        <v>-0.31701923076923083</v>
      </c>
      <c r="J32" s="72">
        <v>0.32650641025641025</v>
      </c>
      <c r="K32" s="72">
        <v>1.1158653846153848</v>
      </c>
      <c r="L32" s="72">
        <v>1.6205021367521368</v>
      </c>
    </row>
    <row r="33" spans="1:17" x14ac:dyDescent="0.25">
      <c r="A33" s="9"/>
      <c r="B33" s="9" t="s">
        <v>43</v>
      </c>
      <c r="C33" s="11"/>
      <c r="D33" s="11"/>
      <c r="E33" s="11"/>
      <c r="F33" s="72">
        <v>0.91181331273396493</v>
      </c>
      <c r="G33" s="72">
        <v>0.42748833315171986</v>
      </c>
      <c r="H33" s="72">
        <v>-0.2362258574271732</v>
      </c>
      <c r="I33" s="72">
        <v>-0.26684294871794872</v>
      </c>
      <c r="J33" s="72">
        <v>0.47366987179487174</v>
      </c>
      <c r="K33" s="72">
        <v>1.2016826923076924</v>
      </c>
      <c r="L33" s="72">
        <v>1.7248344017094017</v>
      </c>
    </row>
    <row r="34" spans="1:17" x14ac:dyDescent="0.25">
      <c r="A34" s="9"/>
      <c r="B34" s="9" t="s">
        <v>44</v>
      </c>
      <c r="C34" s="3"/>
      <c r="D34" s="3"/>
      <c r="E34" s="3"/>
      <c r="F34" s="72">
        <v>1.5616327869795261</v>
      </c>
      <c r="G34" s="72">
        <v>0.92251471395055495</v>
      </c>
      <c r="H34" s="72">
        <v>0.29891804942133887</v>
      </c>
      <c r="I34" s="72">
        <v>0.96233440170940177</v>
      </c>
      <c r="J34" s="72">
        <v>1.7310042735042734</v>
      </c>
      <c r="K34" s="72">
        <v>2.4359241452991451</v>
      </c>
      <c r="L34" s="72">
        <v>3.1106356837606834</v>
      </c>
    </row>
    <row r="35" spans="1:17" x14ac:dyDescent="0.25">
      <c r="A35" s="9"/>
      <c r="B35" s="9" t="s">
        <v>45</v>
      </c>
      <c r="C35" s="3"/>
      <c r="D35" s="3"/>
      <c r="E35" s="3"/>
      <c r="F35" s="72">
        <v>2.1196323036263252</v>
      </c>
      <c r="G35" s="72">
        <v>1.7154693558666099</v>
      </c>
      <c r="H35" s="72">
        <v>0.81406605120026165</v>
      </c>
      <c r="I35" s="72">
        <v>1.6020192307692307</v>
      </c>
      <c r="J35" s="72">
        <v>2.4152644230769229</v>
      </c>
      <c r="K35" s="72">
        <v>3.1466346153846154</v>
      </c>
      <c r="L35" s="72">
        <v>3.8139423076923076</v>
      </c>
      <c r="P35"/>
      <c r="Q35" s="57"/>
    </row>
    <row r="36" spans="1:17" x14ac:dyDescent="0.25">
      <c r="A36" s="9"/>
      <c r="B36" s="9"/>
      <c r="C36" s="3"/>
      <c r="D36" s="3"/>
      <c r="E36" s="3"/>
      <c r="F36" s="24"/>
      <c r="G36" s="38"/>
      <c r="H36" s="59"/>
      <c r="I36" s="59"/>
      <c r="J36" s="59"/>
      <c r="K36" s="59"/>
      <c r="L36" s="59"/>
      <c r="O36" s="57"/>
      <c r="P36" s="57"/>
      <c r="Q36" s="57"/>
    </row>
    <row r="37" spans="1:17" x14ac:dyDescent="0.25">
      <c r="A37" s="9"/>
      <c r="B37" s="9" t="s">
        <v>151</v>
      </c>
      <c r="C37" s="3"/>
      <c r="D37" s="3"/>
      <c r="E37" s="3"/>
      <c r="F37" s="72">
        <v>1.2817202505086778</v>
      </c>
      <c r="G37" s="72">
        <v>2.4048363406073525</v>
      </c>
      <c r="H37" s="72">
        <v>2.5702075402179947</v>
      </c>
      <c r="I37" s="72">
        <v>3.0141101922847469</v>
      </c>
      <c r="J37" s="72">
        <v>2.8340024657577789</v>
      </c>
      <c r="K37" s="72">
        <v>2.1005932522784487</v>
      </c>
      <c r="L37" s="72">
        <v>1.5883644419534493</v>
      </c>
      <c r="O37" s="57"/>
      <c r="P37" s="57"/>
      <c r="Q37" s="57"/>
    </row>
    <row r="38" spans="1:17" x14ac:dyDescent="0.25">
      <c r="A38" s="9"/>
      <c r="B38" s="9" t="s">
        <v>152</v>
      </c>
      <c r="C38" s="3"/>
      <c r="D38" s="3"/>
      <c r="E38" s="3"/>
      <c r="F38" s="72">
        <v>2.4483282674772067</v>
      </c>
      <c r="G38" s="72">
        <v>3.7003286873486196</v>
      </c>
      <c r="H38" s="72">
        <v>4.5730460938682604</v>
      </c>
      <c r="I38" s="72">
        <v>4.9407825777372016</v>
      </c>
      <c r="J38" s="72">
        <v>4.6073016439253101</v>
      </c>
      <c r="K38" s="72">
        <v>4.3024725333083547</v>
      </c>
      <c r="L38" s="72">
        <v>3.9112588509397028</v>
      </c>
      <c r="M38" s="38"/>
      <c r="O38" s="57"/>
      <c r="P38" s="57"/>
      <c r="Q38" s="57"/>
    </row>
    <row r="39" spans="1:17" x14ac:dyDescent="0.25">
      <c r="A39" s="9"/>
      <c r="B39" s="9" t="s">
        <v>153</v>
      </c>
      <c r="C39" s="3"/>
      <c r="D39" s="3"/>
      <c r="E39" s="3"/>
      <c r="F39" s="39">
        <v>3775.0160000000001</v>
      </c>
      <c r="G39" s="39">
        <v>3914.7040000000002</v>
      </c>
      <c r="H39" s="39">
        <v>4093.7252183585042</v>
      </c>
      <c r="I39" s="39">
        <v>4295.9872807275951</v>
      </c>
      <c r="J39" s="39">
        <v>4493.9163733353798</v>
      </c>
      <c r="K39" s="39">
        <v>4687.2658909679822</v>
      </c>
      <c r="L39" s="39">
        <v>4870.5969929955454</v>
      </c>
    </row>
    <row r="40" spans="1:17" x14ac:dyDescent="0.25">
      <c r="A40" s="9"/>
      <c r="B40" s="12"/>
      <c r="C40" s="3"/>
      <c r="D40" s="3"/>
      <c r="E40" s="3"/>
      <c r="F40" s="63"/>
      <c r="G40" s="59"/>
      <c r="H40" s="59"/>
      <c r="I40" s="59"/>
      <c r="J40" s="59"/>
      <c r="K40" s="59"/>
      <c r="L40" s="59"/>
    </row>
    <row r="41" spans="1:17" x14ac:dyDescent="0.25">
      <c r="A41" s="9"/>
      <c r="B41" s="13" t="s">
        <v>83</v>
      </c>
      <c r="C41" s="3"/>
      <c r="D41" s="3"/>
      <c r="E41" s="3"/>
    </row>
    <row r="42" spans="1:17" x14ac:dyDescent="0.25">
      <c r="A42" s="9"/>
      <c r="C42" s="3"/>
      <c r="D42" s="3"/>
      <c r="E42" s="3"/>
      <c r="F42" s="24"/>
    </row>
    <row r="43" spans="1:17" s="16" customFormat="1" ht="18.75" x14ac:dyDescent="0.3">
      <c r="A43" s="14" t="s">
        <v>7</v>
      </c>
      <c r="B43" s="15"/>
      <c r="F43" s="14">
        <v>2013</v>
      </c>
      <c r="G43" s="14">
        <v>2014</v>
      </c>
      <c r="H43" s="14">
        <v>2015</v>
      </c>
      <c r="I43" s="14">
        <v>2016</v>
      </c>
      <c r="J43" s="14">
        <v>2017</v>
      </c>
      <c r="K43" s="14">
        <v>2018</v>
      </c>
      <c r="L43" s="14">
        <v>2019</v>
      </c>
    </row>
    <row r="44" spans="1:17" x14ac:dyDescent="0.25">
      <c r="A44" s="9"/>
      <c r="B44" s="9"/>
      <c r="C44" s="3"/>
      <c r="D44" s="3"/>
      <c r="E44" s="3"/>
    </row>
    <row r="45" spans="1:17" s="6" customFormat="1" ht="42.75" customHeight="1" x14ac:dyDescent="0.25">
      <c r="A45" s="19" t="s">
        <v>108</v>
      </c>
      <c r="B45" s="25"/>
      <c r="C45" s="25"/>
      <c r="D45" s="25"/>
      <c r="E45" s="25"/>
      <c r="F45" s="28"/>
    </row>
    <row r="46" spans="1:17" ht="19.5" customHeight="1" thickBot="1" x14ac:dyDescent="0.3">
      <c r="A46" s="5"/>
      <c r="B46" s="17" t="s">
        <v>137</v>
      </c>
      <c r="C46" s="18"/>
      <c r="D46" s="18"/>
      <c r="E46" s="18"/>
      <c r="F46" s="29"/>
      <c r="G46" s="29"/>
      <c r="H46" s="29"/>
      <c r="I46" s="29"/>
      <c r="J46" s="29"/>
      <c r="K46" s="29"/>
      <c r="L46" s="29"/>
    </row>
    <row r="47" spans="1:17" ht="16.5" thickTop="1" x14ac:dyDescent="0.25">
      <c r="A47" s="5"/>
      <c r="B47" s="3"/>
      <c r="C47" s="5" t="s">
        <v>26</v>
      </c>
      <c r="D47" s="5"/>
      <c r="E47" s="5"/>
      <c r="F47" s="51">
        <v>16751265</v>
      </c>
      <c r="G47" s="51">
        <v>16539279</v>
      </c>
      <c r="H47" s="51">
        <v>15745300</v>
      </c>
      <c r="I47" s="51">
        <v>14343700</v>
      </c>
      <c r="J47" s="51">
        <v>13268300</v>
      </c>
      <c r="K47" s="51">
        <v>12834900</v>
      </c>
      <c r="L47" s="51">
        <v>12962700</v>
      </c>
    </row>
    <row r="48" spans="1:17" ht="14.1" customHeight="1" x14ac:dyDescent="0.25">
      <c r="A48" s="5"/>
      <c r="B48" s="3"/>
      <c r="C48" s="3"/>
      <c r="D48" s="3"/>
      <c r="E48" s="3"/>
      <c r="F48" s="52"/>
      <c r="G48" s="52"/>
      <c r="H48" s="52"/>
      <c r="I48" s="52"/>
      <c r="J48" s="52"/>
      <c r="K48" s="52"/>
      <c r="L48" s="52"/>
    </row>
    <row r="49" spans="1:12" ht="14.1" customHeight="1" x14ac:dyDescent="0.25">
      <c r="A49" s="5"/>
      <c r="B49" s="3"/>
      <c r="C49" s="3"/>
      <c r="D49" s="3" t="s">
        <v>46</v>
      </c>
      <c r="E49" s="3"/>
      <c r="F49" s="46">
        <v>11031585</v>
      </c>
      <c r="G49" s="46">
        <v>10004977</v>
      </c>
      <c r="H49" s="46">
        <v>8812000</v>
      </c>
      <c r="I49" s="46">
        <v>7593000</v>
      </c>
      <c r="J49" s="46">
        <v>6603000</v>
      </c>
      <c r="K49" s="46">
        <v>5830000</v>
      </c>
      <c r="L49" s="46">
        <v>5228000</v>
      </c>
    </row>
    <row r="50" spans="1:12" x14ac:dyDescent="0.25">
      <c r="A50" s="5"/>
      <c r="B50" s="3"/>
      <c r="C50" s="3"/>
      <c r="D50" s="3" t="s">
        <v>47</v>
      </c>
      <c r="E50" s="3"/>
      <c r="F50" s="46">
        <v>5706959</v>
      </c>
      <c r="G50" s="46">
        <v>6522392</v>
      </c>
      <c r="H50" s="46">
        <v>6922000</v>
      </c>
      <c r="I50" s="46">
        <v>6740000</v>
      </c>
      <c r="J50" s="46">
        <v>6655000</v>
      </c>
      <c r="K50" s="46">
        <v>6995000</v>
      </c>
      <c r="L50" s="46">
        <v>7725000</v>
      </c>
    </row>
    <row r="51" spans="1:12" ht="12.75" customHeight="1" x14ac:dyDescent="0.25">
      <c r="A51" s="5"/>
      <c r="B51" s="3"/>
      <c r="C51" s="3"/>
      <c r="D51" s="3"/>
      <c r="E51" s="3"/>
      <c r="F51" s="52"/>
      <c r="G51" s="52"/>
      <c r="H51" s="52"/>
      <c r="I51" s="52"/>
      <c r="J51" s="52"/>
      <c r="K51" s="52"/>
      <c r="L51" s="52"/>
    </row>
    <row r="52" spans="1:12" x14ac:dyDescent="0.25">
      <c r="A52" s="5"/>
      <c r="B52" s="3"/>
      <c r="C52" s="3"/>
      <c r="D52" s="24" t="s">
        <v>165</v>
      </c>
      <c r="E52" s="3"/>
      <c r="F52" s="46">
        <v>760500</v>
      </c>
      <c r="G52" s="46">
        <v>785800</v>
      </c>
      <c r="H52" s="46">
        <v>771000</v>
      </c>
      <c r="I52" s="46">
        <v>722600</v>
      </c>
      <c r="J52" s="46">
        <v>669600</v>
      </c>
      <c r="K52" s="46">
        <v>648800</v>
      </c>
      <c r="L52" s="46">
        <v>651900</v>
      </c>
    </row>
    <row r="53" spans="1:12" ht="12" customHeight="1" x14ac:dyDescent="0.25">
      <c r="A53" s="5"/>
      <c r="B53" s="3"/>
      <c r="C53" s="3"/>
      <c r="D53" s="3"/>
      <c r="E53" s="3"/>
      <c r="F53" s="52"/>
      <c r="G53" s="52"/>
      <c r="H53" s="52"/>
      <c r="I53" s="52"/>
      <c r="J53" s="52"/>
      <c r="K53" s="52"/>
      <c r="L53" s="52"/>
    </row>
    <row r="54" spans="1:12" x14ac:dyDescent="0.25">
      <c r="A54" s="5"/>
      <c r="B54" s="3"/>
      <c r="C54" s="3"/>
      <c r="D54" s="3" t="s">
        <v>73</v>
      </c>
      <c r="E54" s="3"/>
      <c r="F54" s="46">
        <v>421700</v>
      </c>
      <c r="G54" s="46">
        <v>389000</v>
      </c>
      <c r="H54" s="46">
        <v>348700</v>
      </c>
      <c r="I54" s="46">
        <v>311200</v>
      </c>
      <c r="J54" s="46">
        <v>273600</v>
      </c>
      <c r="K54" s="46">
        <v>241700</v>
      </c>
      <c r="L54" s="46">
        <v>213800</v>
      </c>
    </row>
    <row r="55" spans="1:12" x14ac:dyDescent="0.25">
      <c r="A55" s="5"/>
      <c r="B55" s="3"/>
      <c r="C55" s="3"/>
      <c r="D55" s="3"/>
      <c r="E55" s="3" t="s">
        <v>74</v>
      </c>
      <c r="F55" s="46">
        <v>345600</v>
      </c>
      <c r="G55" s="46">
        <v>320100</v>
      </c>
      <c r="H55" s="46">
        <v>287700</v>
      </c>
      <c r="I55" s="46">
        <v>258000</v>
      </c>
      <c r="J55" s="46">
        <v>228000</v>
      </c>
      <c r="K55" s="46">
        <v>202300</v>
      </c>
      <c r="L55" s="46">
        <v>179600</v>
      </c>
    </row>
    <row r="56" spans="1:12" x14ac:dyDescent="0.25">
      <c r="A56" s="4"/>
      <c r="B56" s="3"/>
      <c r="C56" s="3"/>
      <c r="D56" s="3"/>
      <c r="E56" s="3" t="s">
        <v>75</v>
      </c>
      <c r="F56" s="46">
        <v>76100</v>
      </c>
      <c r="G56" s="46">
        <v>68900</v>
      </c>
      <c r="H56" s="46">
        <v>61000</v>
      </c>
      <c r="I56" s="46">
        <v>53200</v>
      </c>
      <c r="J56" s="46">
        <v>45600</v>
      </c>
      <c r="K56" s="46">
        <v>39400</v>
      </c>
      <c r="L56" s="46">
        <v>34200</v>
      </c>
    </row>
    <row r="57" spans="1:12" ht="13.5" customHeight="1" x14ac:dyDescent="0.25">
      <c r="A57" s="4"/>
      <c r="B57" s="3"/>
      <c r="C57" s="3"/>
      <c r="D57" s="3"/>
      <c r="E57" s="3"/>
      <c r="F57" s="52"/>
      <c r="G57" s="52"/>
      <c r="H57" s="52"/>
      <c r="I57" s="52"/>
      <c r="J57" s="52"/>
      <c r="K57" s="52"/>
      <c r="L57" s="52"/>
    </row>
    <row r="58" spans="1:12" x14ac:dyDescent="0.25">
      <c r="A58" s="4"/>
      <c r="B58" s="3"/>
      <c r="C58" s="3"/>
      <c r="D58" s="3" t="s">
        <v>76</v>
      </c>
      <c r="E58" s="3"/>
      <c r="F58" s="46">
        <v>338800</v>
      </c>
      <c r="G58" s="46">
        <v>396800</v>
      </c>
      <c r="H58" s="46">
        <v>422300</v>
      </c>
      <c r="I58" s="46">
        <v>411400</v>
      </c>
      <c r="J58" s="46">
        <v>396000</v>
      </c>
      <c r="K58" s="46">
        <v>407100</v>
      </c>
      <c r="L58" s="46">
        <v>438100</v>
      </c>
    </row>
    <row r="59" spans="1:12" x14ac:dyDescent="0.25">
      <c r="A59" s="5"/>
      <c r="B59" s="3"/>
      <c r="C59" s="3"/>
      <c r="D59" s="3"/>
      <c r="E59" s="3" t="s">
        <v>77</v>
      </c>
      <c r="F59" s="46">
        <v>264400</v>
      </c>
      <c r="G59" s="46">
        <v>308200</v>
      </c>
      <c r="H59" s="46">
        <v>326300</v>
      </c>
      <c r="I59" s="46">
        <v>317500</v>
      </c>
      <c r="J59" s="46">
        <v>305600</v>
      </c>
      <c r="K59" s="46">
        <v>313200</v>
      </c>
      <c r="L59" s="46">
        <v>335400</v>
      </c>
    </row>
    <row r="60" spans="1:12" x14ac:dyDescent="0.25">
      <c r="A60" s="5"/>
      <c r="B60" s="3"/>
      <c r="C60" s="3"/>
      <c r="D60" s="3"/>
      <c r="E60" s="3" t="s">
        <v>78</v>
      </c>
      <c r="F60" s="46">
        <v>74400</v>
      </c>
      <c r="G60" s="46">
        <v>88600</v>
      </c>
      <c r="H60" s="46">
        <v>96000</v>
      </c>
      <c r="I60" s="46">
        <v>93900</v>
      </c>
      <c r="J60" s="46">
        <v>90400</v>
      </c>
      <c r="K60" s="46">
        <v>93900</v>
      </c>
      <c r="L60" s="46">
        <v>102700</v>
      </c>
    </row>
    <row r="61" spans="1:12" ht="13.5" customHeight="1" x14ac:dyDescent="0.25">
      <c r="A61" s="4"/>
      <c r="B61" s="3"/>
      <c r="C61" s="3"/>
      <c r="D61" s="3"/>
      <c r="E61" s="3"/>
      <c r="F61" s="52"/>
      <c r="G61" s="52"/>
      <c r="H61" s="52"/>
      <c r="I61" s="52"/>
      <c r="J61" s="52"/>
      <c r="K61" s="52"/>
      <c r="L61" s="52"/>
    </row>
    <row r="62" spans="1:12" x14ac:dyDescent="0.25">
      <c r="A62" s="4"/>
      <c r="B62" s="3"/>
      <c r="C62" s="3"/>
      <c r="D62" s="24" t="s">
        <v>166</v>
      </c>
      <c r="E62" s="3"/>
      <c r="F62" s="46">
        <v>22100</v>
      </c>
      <c r="G62" s="46">
        <v>21100</v>
      </c>
      <c r="H62" s="46">
        <v>20500</v>
      </c>
      <c r="I62" s="46">
        <v>19900</v>
      </c>
      <c r="J62" s="46">
        <v>19800</v>
      </c>
      <c r="K62" s="46">
        <v>19800</v>
      </c>
      <c r="L62" s="46">
        <v>20000</v>
      </c>
    </row>
    <row r="63" spans="1:12" ht="12.75" customHeight="1" x14ac:dyDescent="0.25">
      <c r="A63" s="4"/>
      <c r="B63" s="3"/>
      <c r="C63" s="3"/>
      <c r="D63" s="3"/>
      <c r="E63" s="3"/>
      <c r="F63" s="52"/>
      <c r="G63" s="52"/>
      <c r="H63" s="52"/>
      <c r="I63" s="52"/>
      <c r="J63" s="52"/>
      <c r="K63" s="52"/>
      <c r="L63" s="52"/>
    </row>
    <row r="64" spans="1:12" x14ac:dyDescent="0.25">
      <c r="A64" s="4"/>
      <c r="B64" s="3"/>
      <c r="C64" s="3"/>
      <c r="D64" s="3" t="s">
        <v>64</v>
      </c>
      <c r="E64" s="3"/>
      <c r="F64" s="46">
        <v>26300</v>
      </c>
      <c r="G64" s="46">
        <v>25800</v>
      </c>
      <c r="H64" s="46">
        <v>25400</v>
      </c>
      <c r="I64" s="46">
        <v>24500</v>
      </c>
      <c r="J64" s="46">
        <v>24200</v>
      </c>
      <c r="K64" s="46">
        <v>24200</v>
      </c>
      <c r="L64" s="46">
        <v>24600</v>
      </c>
    </row>
    <row r="65" spans="1:12" x14ac:dyDescent="0.25">
      <c r="A65" s="5"/>
      <c r="B65" s="3"/>
      <c r="C65" s="3"/>
      <c r="D65" s="3"/>
      <c r="E65" s="3" t="s">
        <v>65</v>
      </c>
      <c r="F65" s="46">
        <v>27700</v>
      </c>
      <c r="G65" s="46">
        <v>27100</v>
      </c>
      <c r="H65" s="46">
        <v>26600</v>
      </c>
      <c r="I65" s="46">
        <v>25600</v>
      </c>
      <c r="J65" s="46">
        <v>25200</v>
      </c>
      <c r="K65" s="46">
        <v>25100</v>
      </c>
      <c r="L65" s="46">
        <v>25300</v>
      </c>
    </row>
    <row r="66" spans="1:12" x14ac:dyDescent="0.25">
      <c r="A66" s="4"/>
      <c r="B66" s="3"/>
      <c r="C66" s="3"/>
      <c r="D66" s="3"/>
      <c r="E66" s="3" t="s">
        <v>66</v>
      </c>
      <c r="F66" s="46">
        <v>19800</v>
      </c>
      <c r="G66" s="46">
        <v>19800</v>
      </c>
      <c r="H66" s="46">
        <v>19800</v>
      </c>
      <c r="I66" s="46">
        <v>19500</v>
      </c>
      <c r="J66" s="46">
        <v>19600</v>
      </c>
      <c r="K66" s="46">
        <v>19900</v>
      </c>
      <c r="L66" s="46">
        <v>20600</v>
      </c>
    </row>
    <row r="67" spans="1:12" ht="15.75" customHeight="1" x14ac:dyDescent="0.25">
      <c r="A67" s="4"/>
      <c r="B67" s="3"/>
      <c r="C67" s="3"/>
      <c r="D67" s="3"/>
      <c r="E67" s="3"/>
      <c r="F67" s="52"/>
      <c r="G67" s="52"/>
      <c r="H67" s="52"/>
      <c r="I67" s="52"/>
      <c r="J67" s="52"/>
      <c r="K67" s="52"/>
      <c r="L67" s="52"/>
    </row>
    <row r="68" spans="1:12" x14ac:dyDescent="0.25">
      <c r="A68" s="4"/>
      <c r="B68" s="3"/>
      <c r="C68" s="3"/>
      <c r="D68" s="3" t="s">
        <v>67</v>
      </c>
      <c r="E68" s="3"/>
      <c r="F68" s="46">
        <v>16800</v>
      </c>
      <c r="G68" s="46">
        <v>16400</v>
      </c>
      <c r="H68" s="46">
        <v>16400</v>
      </c>
      <c r="I68" s="46">
        <v>16400</v>
      </c>
      <c r="J68" s="46">
        <v>16800</v>
      </c>
      <c r="K68" s="46">
        <v>17200</v>
      </c>
      <c r="L68" s="46">
        <v>17700</v>
      </c>
    </row>
    <row r="69" spans="1:12" x14ac:dyDescent="0.25">
      <c r="A69" s="5"/>
      <c r="B69" s="3"/>
      <c r="C69" s="3"/>
      <c r="D69" s="3"/>
      <c r="E69" s="3" t="s">
        <v>68</v>
      </c>
      <c r="F69" s="46">
        <v>16600</v>
      </c>
      <c r="G69" s="46">
        <v>16100</v>
      </c>
      <c r="H69" s="46">
        <v>16000</v>
      </c>
      <c r="I69" s="46">
        <v>15900</v>
      </c>
      <c r="J69" s="46">
        <v>16100</v>
      </c>
      <c r="K69" s="46">
        <v>16400</v>
      </c>
      <c r="L69" s="46">
        <v>16800</v>
      </c>
    </row>
    <row r="70" spans="1:12" x14ac:dyDescent="0.25">
      <c r="A70" s="5"/>
      <c r="B70" s="3"/>
      <c r="C70" s="3"/>
      <c r="D70" s="3"/>
      <c r="E70" s="3" t="s">
        <v>69</v>
      </c>
      <c r="F70" s="46">
        <v>17700</v>
      </c>
      <c r="G70" s="46">
        <v>17500</v>
      </c>
      <c r="H70" s="46">
        <v>17600</v>
      </c>
      <c r="I70" s="46">
        <v>18100</v>
      </c>
      <c r="J70" s="46">
        <v>19100</v>
      </c>
      <c r="K70" s="46">
        <v>19900</v>
      </c>
      <c r="L70" s="46">
        <v>20600</v>
      </c>
    </row>
    <row r="71" spans="1:12" ht="13.5" customHeight="1" x14ac:dyDescent="0.25">
      <c r="A71" s="5"/>
      <c r="B71" s="3"/>
      <c r="C71" s="3"/>
      <c r="D71" s="3"/>
      <c r="E71" s="3"/>
      <c r="F71" s="52"/>
      <c r="G71" s="52"/>
      <c r="H71" s="52"/>
      <c r="I71" s="52"/>
      <c r="J71" s="52"/>
      <c r="K71" s="52"/>
      <c r="L71" s="52"/>
    </row>
    <row r="72" spans="1:12" x14ac:dyDescent="0.25">
      <c r="A72" s="5"/>
      <c r="B72" s="3"/>
      <c r="C72" s="3"/>
      <c r="D72" s="3" t="s">
        <v>58</v>
      </c>
      <c r="E72" s="3"/>
      <c r="F72" s="53">
        <v>0.99464719327999995</v>
      </c>
      <c r="G72" s="53">
        <v>0.99659200000000003</v>
      </c>
      <c r="H72" s="53">
        <v>0.99538319999999991</v>
      </c>
      <c r="I72" s="53">
        <v>0.99538319999999991</v>
      </c>
      <c r="J72" s="53">
        <v>0.99538319999999991</v>
      </c>
      <c r="K72" s="53">
        <v>0.99538319999999991</v>
      </c>
      <c r="L72" s="53">
        <v>0.99538319999999991</v>
      </c>
    </row>
    <row r="73" spans="1:12" x14ac:dyDescent="0.25">
      <c r="A73" s="5"/>
      <c r="B73" s="3"/>
      <c r="C73" s="3"/>
      <c r="D73" s="3" t="s">
        <v>59</v>
      </c>
      <c r="E73" s="2"/>
      <c r="F73" s="53">
        <v>1.00010965868</v>
      </c>
      <c r="G73" s="53">
        <v>1.0017402972</v>
      </c>
      <c r="H73" s="53">
        <v>0.99998399999999998</v>
      </c>
      <c r="I73" s="53">
        <v>0.99968520000000005</v>
      </c>
      <c r="J73" s="53">
        <v>0.99938640000000012</v>
      </c>
      <c r="K73" s="53">
        <v>0.99908760000000008</v>
      </c>
      <c r="L73" s="53">
        <v>0.99878880000000014</v>
      </c>
    </row>
    <row r="74" spans="1:12" ht="13.5" customHeight="1" x14ac:dyDescent="0.25">
      <c r="A74" s="5"/>
      <c r="B74" s="3"/>
      <c r="C74" s="3"/>
      <c r="D74" s="3"/>
      <c r="E74" s="3"/>
      <c r="F74" s="54"/>
      <c r="G74" s="54"/>
      <c r="H74" s="54"/>
      <c r="I74" s="54"/>
      <c r="J74" s="54"/>
      <c r="K74" s="54"/>
      <c r="L74" s="54"/>
    </row>
    <row r="75" spans="1:12" x14ac:dyDescent="0.25">
      <c r="A75" s="4"/>
      <c r="B75" s="3"/>
      <c r="C75" s="3"/>
      <c r="D75" s="3" t="s">
        <v>120</v>
      </c>
      <c r="E75" s="3"/>
      <c r="F75" s="46">
        <v>131</v>
      </c>
      <c r="G75" s="46">
        <v>70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</row>
    <row r="76" spans="1:12" ht="13.5" customHeight="1" x14ac:dyDescent="0.25">
      <c r="A76" s="4"/>
      <c r="B76" s="3"/>
      <c r="C76" s="3"/>
      <c r="D76" s="3"/>
      <c r="E76" s="3"/>
      <c r="F76" s="52"/>
      <c r="G76" s="52"/>
      <c r="H76" s="52"/>
      <c r="I76" s="52"/>
      <c r="J76" s="52"/>
      <c r="K76" s="52"/>
      <c r="L76" s="52"/>
    </row>
    <row r="77" spans="1:12" x14ac:dyDescent="0.25">
      <c r="A77" s="5"/>
      <c r="B77" s="3"/>
      <c r="C77" s="3"/>
      <c r="D77" s="3" t="s">
        <v>21</v>
      </c>
      <c r="E77" s="3"/>
      <c r="F77" s="46">
        <v>12590</v>
      </c>
      <c r="G77" s="46">
        <v>11840</v>
      </c>
      <c r="H77" s="46">
        <v>11300</v>
      </c>
      <c r="I77" s="46">
        <v>10700</v>
      </c>
      <c r="J77" s="46">
        <v>10300</v>
      </c>
      <c r="K77" s="46">
        <v>9900</v>
      </c>
      <c r="L77" s="46">
        <v>9700</v>
      </c>
    </row>
    <row r="78" spans="1:12" x14ac:dyDescent="0.25">
      <c r="A78" s="5"/>
      <c r="B78" s="3"/>
      <c r="C78" s="3"/>
      <c r="D78" s="3" t="s">
        <v>8</v>
      </c>
      <c r="E78" s="3"/>
      <c r="F78" s="46">
        <v>999</v>
      </c>
      <c r="G78" s="46">
        <v>944</v>
      </c>
      <c r="H78" s="46">
        <v>904</v>
      </c>
      <c r="I78" s="46">
        <v>864</v>
      </c>
      <c r="J78" s="46">
        <v>824</v>
      </c>
      <c r="K78" s="46">
        <v>784</v>
      </c>
      <c r="L78" s="46">
        <v>744</v>
      </c>
    </row>
    <row r="79" spans="1:12" x14ac:dyDescent="0.25">
      <c r="A79" s="4"/>
      <c r="B79" s="3"/>
      <c r="C79" s="3"/>
      <c r="D79" s="3" t="s">
        <v>71</v>
      </c>
      <c r="E79" s="3"/>
      <c r="F79" s="54">
        <v>0.28299999999999997</v>
      </c>
      <c r="G79" s="54">
        <v>0.28199999999999997</v>
      </c>
      <c r="H79" s="54">
        <v>0.28049999999999997</v>
      </c>
      <c r="I79" s="54">
        <v>0.27899999999999997</v>
      </c>
      <c r="J79" s="54">
        <v>0.27749999999999997</v>
      </c>
      <c r="K79" s="54">
        <v>0.27599999999999997</v>
      </c>
      <c r="L79" s="54">
        <v>0.27449999999999997</v>
      </c>
    </row>
    <row r="80" spans="1:12" s="6" customFormat="1" x14ac:dyDescent="0.25">
      <c r="A80" s="4"/>
      <c r="B80" s="21"/>
      <c r="C80" s="3"/>
      <c r="D80" s="3"/>
      <c r="E80" s="3"/>
      <c r="F80" s="60"/>
      <c r="G80" s="61"/>
      <c r="H80" s="61"/>
      <c r="I80" s="61"/>
      <c r="J80" s="61"/>
      <c r="K80" s="61"/>
      <c r="L80" s="61"/>
    </row>
    <row r="81" spans="1:12" ht="16.5" thickBot="1" x14ac:dyDescent="0.3">
      <c r="A81" s="5"/>
      <c r="B81" s="17" t="s">
        <v>138</v>
      </c>
      <c r="C81" s="18"/>
      <c r="D81" s="18"/>
      <c r="E81" s="18"/>
      <c r="F81" s="62"/>
      <c r="G81" s="62"/>
      <c r="H81" s="62"/>
      <c r="I81" s="62"/>
      <c r="J81" s="62"/>
      <c r="K81" s="62"/>
      <c r="L81" s="62"/>
    </row>
    <row r="82" spans="1:12" ht="16.5" thickTop="1" x14ac:dyDescent="0.25">
      <c r="A82" s="5"/>
      <c r="C82" s="5" t="s">
        <v>26</v>
      </c>
      <c r="D82" s="5"/>
      <c r="E82" s="5"/>
      <c r="F82" s="40">
        <v>13882783</v>
      </c>
      <c r="G82" s="40">
        <v>13035233</v>
      </c>
      <c r="H82" s="40">
        <v>12427300</v>
      </c>
      <c r="I82" s="40">
        <v>11915200</v>
      </c>
      <c r="J82" s="40">
        <v>11488800</v>
      </c>
      <c r="K82" s="40">
        <v>11019000</v>
      </c>
      <c r="L82" s="40">
        <v>10472900</v>
      </c>
    </row>
    <row r="83" spans="1:12" ht="12" customHeight="1" x14ac:dyDescent="0.25">
      <c r="A83" s="5"/>
      <c r="C83" s="3"/>
      <c r="D83" s="3"/>
      <c r="E83" s="3"/>
      <c r="F83" s="32"/>
      <c r="G83" s="32"/>
      <c r="H83" s="32"/>
      <c r="I83" s="32"/>
      <c r="J83" s="32"/>
      <c r="K83" s="32"/>
      <c r="L83" s="32"/>
    </row>
    <row r="84" spans="1:12" ht="16.5" customHeight="1" x14ac:dyDescent="0.25">
      <c r="A84" s="5"/>
      <c r="B84" s="3"/>
      <c r="C84" s="3"/>
      <c r="D84" s="3" t="s">
        <v>112</v>
      </c>
      <c r="E84" s="3"/>
      <c r="F84" s="41">
        <v>12966744</v>
      </c>
      <c r="G84" s="41">
        <v>12173817</v>
      </c>
      <c r="H84" s="41">
        <v>11598300</v>
      </c>
      <c r="I84" s="41">
        <v>11108500</v>
      </c>
      <c r="J84" s="41">
        <v>10693300</v>
      </c>
      <c r="K84" s="41">
        <v>10235100</v>
      </c>
      <c r="L84" s="41">
        <v>9694900</v>
      </c>
    </row>
    <row r="85" spans="1:12" x14ac:dyDescent="0.25">
      <c r="A85" s="5"/>
      <c r="C85" s="3"/>
      <c r="D85" s="3" t="s">
        <v>29</v>
      </c>
      <c r="E85" s="3"/>
      <c r="F85" s="41">
        <v>254280</v>
      </c>
      <c r="G85" s="41">
        <v>209245</v>
      </c>
      <c r="H85" s="41">
        <v>172500</v>
      </c>
      <c r="I85" s="41">
        <v>142000</v>
      </c>
      <c r="J85" s="41">
        <v>118700</v>
      </c>
      <c r="K85" s="41">
        <v>98000</v>
      </c>
      <c r="L85" s="41">
        <v>81000</v>
      </c>
    </row>
    <row r="86" spans="1:12" ht="12" customHeight="1" x14ac:dyDescent="0.25">
      <c r="A86" s="5"/>
      <c r="C86" s="3"/>
      <c r="D86" s="3"/>
      <c r="E86" s="3"/>
      <c r="F86" s="32"/>
      <c r="G86" s="32"/>
      <c r="H86" s="32"/>
      <c r="I86" s="32"/>
      <c r="J86" s="32"/>
      <c r="K86" s="32"/>
      <c r="L86" s="32"/>
    </row>
    <row r="87" spans="1:12" ht="16.5" customHeight="1" x14ac:dyDescent="0.25">
      <c r="A87" s="5"/>
      <c r="B87" s="3"/>
      <c r="C87" s="3"/>
      <c r="D87" s="3" t="s">
        <v>28</v>
      </c>
      <c r="E87" s="3"/>
      <c r="F87" s="41">
        <v>301400</v>
      </c>
      <c r="G87" s="41">
        <v>290500</v>
      </c>
      <c r="H87" s="41">
        <v>279000</v>
      </c>
      <c r="I87" s="41">
        <v>267300</v>
      </c>
      <c r="J87" s="41">
        <v>255700</v>
      </c>
      <c r="K87" s="41">
        <v>244100</v>
      </c>
      <c r="L87" s="41">
        <v>232300</v>
      </c>
    </row>
    <row r="88" spans="1:12" x14ac:dyDescent="0.25">
      <c r="A88" s="5"/>
      <c r="C88" s="3"/>
      <c r="D88" s="3" t="s">
        <v>27</v>
      </c>
      <c r="E88" s="3"/>
      <c r="F88" s="41">
        <v>9800</v>
      </c>
      <c r="G88" s="41">
        <v>8200</v>
      </c>
      <c r="H88" s="41">
        <v>6800</v>
      </c>
      <c r="I88" s="41">
        <v>5700</v>
      </c>
      <c r="J88" s="41">
        <v>4700</v>
      </c>
      <c r="K88" s="41">
        <v>3900</v>
      </c>
      <c r="L88" s="41">
        <v>3100</v>
      </c>
    </row>
    <row r="89" spans="1:12" ht="9.75" customHeight="1" x14ac:dyDescent="0.25">
      <c r="A89" s="5"/>
      <c r="C89" s="3"/>
      <c r="D89" s="3"/>
      <c r="E89" s="3"/>
      <c r="F89" s="32"/>
      <c r="G89" s="32"/>
      <c r="H89" s="32"/>
      <c r="I89" s="32"/>
      <c r="J89" s="32"/>
      <c r="K89" s="32"/>
      <c r="L89" s="32"/>
    </row>
    <row r="90" spans="1:12" ht="16.5" customHeight="1" x14ac:dyDescent="0.25">
      <c r="A90" s="5"/>
      <c r="B90" s="3"/>
      <c r="C90" s="3"/>
      <c r="D90" s="3" t="s">
        <v>32</v>
      </c>
      <c r="E90" s="3"/>
      <c r="F90" s="41">
        <v>43000</v>
      </c>
      <c r="G90" s="41">
        <v>41900</v>
      </c>
      <c r="H90" s="41">
        <v>41600</v>
      </c>
      <c r="I90" s="41">
        <v>41600</v>
      </c>
      <c r="J90" s="41">
        <v>41800</v>
      </c>
      <c r="K90" s="41">
        <v>41900</v>
      </c>
      <c r="L90" s="41">
        <v>41700</v>
      </c>
    </row>
    <row r="91" spans="1:12" x14ac:dyDescent="0.25">
      <c r="A91" s="5"/>
      <c r="C91" s="3"/>
      <c r="D91" s="3" t="s">
        <v>33</v>
      </c>
      <c r="E91" s="3"/>
      <c r="F91" s="41">
        <v>25700</v>
      </c>
      <c r="G91" s="41">
        <v>25400</v>
      </c>
      <c r="H91" s="41">
        <v>25200</v>
      </c>
      <c r="I91" s="41">
        <v>24900</v>
      </c>
      <c r="J91" s="41">
        <v>25000</v>
      </c>
      <c r="K91" s="41">
        <v>25200</v>
      </c>
      <c r="L91" s="41">
        <v>25700</v>
      </c>
    </row>
    <row r="92" spans="1:12" ht="9.75" customHeight="1" x14ac:dyDescent="0.25">
      <c r="A92" s="5"/>
      <c r="C92" s="3"/>
      <c r="D92" s="3"/>
      <c r="E92" s="3"/>
      <c r="F92" s="32"/>
      <c r="G92" s="32"/>
      <c r="H92" s="32"/>
      <c r="I92" s="32"/>
      <c r="J92" s="32"/>
      <c r="K92" s="32"/>
      <c r="L92" s="32"/>
    </row>
    <row r="93" spans="1:12" ht="15" customHeight="1" x14ac:dyDescent="0.25">
      <c r="A93" s="5"/>
      <c r="B93" s="3"/>
      <c r="C93" s="3"/>
      <c r="D93" s="3" t="s">
        <v>102</v>
      </c>
      <c r="E93" s="3"/>
      <c r="F93" s="42">
        <v>1.0004475971349001</v>
      </c>
      <c r="G93" s="42">
        <v>0.99987254078584242</v>
      </c>
      <c r="H93" s="42">
        <v>1</v>
      </c>
      <c r="I93" s="42">
        <v>1</v>
      </c>
      <c r="J93" s="42">
        <v>0.99997199999999997</v>
      </c>
      <c r="K93" s="42">
        <v>1</v>
      </c>
      <c r="L93" s="42">
        <v>1</v>
      </c>
    </row>
    <row r="94" spans="1:12" x14ac:dyDescent="0.25">
      <c r="A94" s="5"/>
      <c r="C94" s="3"/>
      <c r="D94" s="3" t="s">
        <v>103</v>
      </c>
      <c r="E94" s="3"/>
      <c r="F94" s="42">
        <v>1.0073399999999999</v>
      </c>
      <c r="G94" s="42">
        <v>1.0033737011317565</v>
      </c>
      <c r="H94" s="42">
        <v>1.0044442047598605</v>
      </c>
      <c r="I94" s="42">
        <v>1.0044442047598605</v>
      </c>
      <c r="J94" s="42">
        <v>1.0044442047598605</v>
      </c>
      <c r="K94" s="42">
        <v>1.0044442047598605</v>
      </c>
      <c r="L94" s="42">
        <v>1.0044442047598605</v>
      </c>
    </row>
    <row r="95" spans="1:12" ht="12" customHeight="1" x14ac:dyDescent="0.25">
      <c r="A95" s="5"/>
      <c r="C95" s="3"/>
      <c r="D95" s="3"/>
      <c r="E95" s="3"/>
      <c r="F95" s="32"/>
      <c r="G95" s="32"/>
      <c r="H95" s="32"/>
      <c r="I95" s="32"/>
      <c r="J95" s="32"/>
      <c r="K95" s="32"/>
      <c r="L95" s="32"/>
    </row>
    <row r="96" spans="1:12" ht="16.5" customHeight="1" x14ac:dyDescent="0.25">
      <c r="A96" s="5"/>
      <c r="B96" s="3"/>
      <c r="C96" s="3"/>
      <c r="D96" s="3" t="s">
        <v>113</v>
      </c>
      <c r="E96" s="3"/>
      <c r="F96" s="41">
        <v>324813</v>
      </c>
      <c r="G96" s="41">
        <v>314038</v>
      </c>
      <c r="H96" s="41">
        <v>315400</v>
      </c>
      <c r="I96" s="41">
        <v>322400</v>
      </c>
      <c r="J96" s="41">
        <v>329400</v>
      </c>
      <c r="K96" s="41">
        <v>333200</v>
      </c>
      <c r="L96" s="41">
        <v>337900</v>
      </c>
    </row>
    <row r="97" spans="1:12" x14ac:dyDescent="0.25">
      <c r="A97" s="5"/>
      <c r="C97" s="3"/>
      <c r="D97" s="3" t="s">
        <v>41</v>
      </c>
      <c r="E97" s="3"/>
      <c r="F97" s="41">
        <v>94714</v>
      </c>
      <c r="G97" s="41">
        <v>94793</v>
      </c>
      <c r="H97" s="41">
        <v>89300</v>
      </c>
      <c r="I97" s="41">
        <v>87000</v>
      </c>
      <c r="J97" s="41">
        <v>87500</v>
      </c>
      <c r="K97" s="41">
        <v>88800</v>
      </c>
      <c r="L97" s="41">
        <v>91100</v>
      </c>
    </row>
    <row r="98" spans="1:12" ht="12" customHeight="1" x14ac:dyDescent="0.25">
      <c r="A98" s="5"/>
      <c r="C98" s="3"/>
      <c r="D98" s="3"/>
      <c r="E98" s="3"/>
      <c r="F98" s="32"/>
      <c r="G98" s="32"/>
      <c r="H98" s="32"/>
      <c r="I98" s="32"/>
      <c r="J98" s="32"/>
      <c r="K98" s="32"/>
      <c r="L98" s="32"/>
    </row>
    <row r="99" spans="1:12" ht="15" customHeight="1" x14ac:dyDescent="0.25">
      <c r="A99" s="5"/>
      <c r="B99" s="3"/>
      <c r="C99" s="3"/>
      <c r="D99" s="3" t="s">
        <v>30</v>
      </c>
      <c r="E99" s="3"/>
      <c r="F99" s="41">
        <v>3830</v>
      </c>
      <c r="G99" s="41">
        <v>3780</v>
      </c>
      <c r="H99" s="41">
        <v>3670</v>
      </c>
      <c r="I99" s="41">
        <v>3670</v>
      </c>
      <c r="J99" s="41">
        <v>3650</v>
      </c>
      <c r="K99" s="41">
        <v>3630</v>
      </c>
      <c r="L99" s="41">
        <v>3610</v>
      </c>
    </row>
    <row r="100" spans="1:12" x14ac:dyDescent="0.25">
      <c r="A100" s="5"/>
      <c r="C100" s="3"/>
      <c r="D100" s="3" t="s">
        <v>31</v>
      </c>
      <c r="E100" s="3"/>
      <c r="F100" s="41">
        <v>3000</v>
      </c>
      <c r="G100" s="41">
        <v>2960</v>
      </c>
      <c r="H100" s="41">
        <v>2820</v>
      </c>
      <c r="I100" s="41">
        <v>2790</v>
      </c>
      <c r="J100" s="41">
        <v>2760</v>
      </c>
      <c r="K100" s="41">
        <v>2720</v>
      </c>
      <c r="L100" s="41">
        <v>2690</v>
      </c>
    </row>
    <row r="101" spans="1:12" ht="13.5" customHeight="1" x14ac:dyDescent="0.25">
      <c r="A101" s="5"/>
      <c r="C101" s="3"/>
      <c r="D101" s="3"/>
      <c r="E101" s="3"/>
      <c r="F101" s="43"/>
      <c r="G101" s="43"/>
      <c r="H101" s="43"/>
      <c r="I101" s="43"/>
      <c r="J101" s="43"/>
      <c r="K101" s="43"/>
      <c r="L101" s="43"/>
    </row>
    <row r="102" spans="1:12" ht="15.75" customHeight="1" x14ac:dyDescent="0.25">
      <c r="A102" s="5"/>
      <c r="B102" s="3"/>
      <c r="C102" s="3"/>
      <c r="D102" s="3" t="s">
        <v>34</v>
      </c>
      <c r="E102" s="3"/>
      <c r="F102" s="41">
        <v>73000</v>
      </c>
      <c r="G102" s="41">
        <v>73100</v>
      </c>
      <c r="H102" s="41">
        <v>74300</v>
      </c>
      <c r="I102" s="41">
        <v>75300</v>
      </c>
      <c r="J102" s="41">
        <v>77400</v>
      </c>
      <c r="K102" s="41">
        <v>78800</v>
      </c>
      <c r="L102" s="41">
        <v>80300</v>
      </c>
    </row>
    <row r="103" spans="1:12" x14ac:dyDescent="0.25">
      <c r="A103" s="5"/>
      <c r="C103" s="3"/>
      <c r="D103" s="3" t="s">
        <v>35</v>
      </c>
      <c r="E103" s="3"/>
      <c r="F103" s="41">
        <v>26100</v>
      </c>
      <c r="G103" s="41">
        <v>26800</v>
      </c>
      <c r="H103" s="41">
        <v>26200</v>
      </c>
      <c r="I103" s="41">
        <v>25900</v>
      </c>
      <c r="J103" s="41">
        <v>26400</v>
      </c>
      <c r="K103" s="41">
        <v>27100</v>
      </c>
      <c r="L103" s="41">
        <v>28200</v>
      </c>
    </row>
    <row r="104" spans="1:12" ht="9.9499999999999993" customHeight="1" x14ac:dyDescent="0.25">
      <c r="A104" s="5"/>
      <c r="B104" s="3"/>
      <c r="C104" s="3"/>
      <c r="D104" s="3"/>
      <c r="E104" s="3"/>
      <c r="F104" s="34"/>
      <c r="G104" s="34"/>
      <c r="H104" s="34"/>
      <c r="I104" s="34"/>
      <c r="J104" s="34"/>
      <c r="K104" s="34"/>
      <c r="L104" s="34"/>
    </row>
    <row r="105" spans="1:12" x14ac:dyDescent="0.25">
      <c r="A105" s="5"/>
      <c r="C105" s="3"/>
      <c r="D105" s="3" t="s">
        <v>9</v>
      </c>
      <c r="E105" s="3"/>
      <c r="F105" s="43">
        <v>1.161345531447</v>
      </c>
      <c r="G105" s="43">
        <v>1.1354617819499999</v>
      </c>
      <c r="H105" s="43">
        <v>1.1582999999999999</v>
      </c>
      <c r="I105" s="43">
        <v>1.1661999999999999</v>
      </c>
      <c r="J105" s="43">
        <v>1.1661999999999999</v>
      </c>
      <c r="K105" s="43">
        <v>1.1661999999999999</v>
      </c>
      <c r="L105" s="43">
        <v>1.1661999999999999</v>
      </c>
    </row>
    <row r="106" spans="1:12" x14ac:dyDescent="0.25">
      <c r="A106" s="5"/>
      <c r="C106" s="3"/>
      <c r="D106" s="3"/>
      <c r="E106" s="3"/>
      <c r="F106" s="34"/>
      <c r="G106" s="34"/>
      <c r="H106" s="34"/>
      <c r="I106" s="34"/>
      <c r="J106" s="34"/>
      <c r="K106" s="34"/>
      <c r="L106" s="34"/>
    </row>
    <row r="107" spans="1:12" ht="19.5" customHeight="1" x14ac:dyDescent="0.25">
      <c r="A107" s="5"/>
      <c r="B107" s="3"/>
      <c r="C107" s="3"/>
      <c r="D107" s="3" t="s">
        <v>114</v>
      </c>
      <c r="E107" s="3"/>
      <c r="F107" s="41">
        <v>176617</v>
      </c>
      <c r="G107" s="41">
        <v>177407</v>
      </c>
      <c r="H107" s="41">
        <v>184300</v>
      </c>
      <c r="I107" s="41">
        <v>187800</v>
      </c>
      <c r="J107" s="41">
        <v>192300</v>
      </c>
      <c r="K107" s="41">
        <v>195900</v>
      </c>
      <c r="L107" s="41">
        <v>198900</v>
      </c>
    </row>
    <row r="108" spans="1:12" x14ac:dyDescent="0.25">
      <c r="A108" s="5"/>
      <c r="C108" s="3"/>
      <c r="D108" s="3" t="s">
        <v>40</v>
      </c>
      <c r="E108" s="3"/>
      <c r="F108" s="41">
        <v>65216</v>
      </c>
      <c r="G108" s="41">
        <v>65677</v>
      </c>
      <c r="H108" s="41">
        <v>67300</v>
      </c>
      <c r="I108" s="41">
        <v>67300</v>
      </c>
      <c r="J108" s="41">
        <v>67400</v>
      </c>
      <c r="K108" s="41">
        <v>67900</v>
      </c>
      <c r="L108" s="41">
        <v>69000</v>
      </c>
    </row>
    <row r="109" spans="1:12" ht="11.25" customHeight="1" x14ac:dyDescent="0.25">
      <c r="A109" s="5"/>
      <c r="C109" s="3"/>
      <c r="D109" s="3"/>
      <c r="E109" s="3"/>
      <c r="F109" s="32"/>
      <c r="G109" s="32"/>
      <c r="H109" s="32"/>
      <c r="I109" s="32"/>
      <c r="J109" s="32"/>
      <c r="K109" s="32"/>
      <c r="L109" s="32"/>
    </row>
    <row r="110" spans="1:12" ht="15" customHeight="1" x14ac:dyDescent="0.25">
      <c r="A110" s="5"/>
      <c r="B110" s="3"/>
      <c r="C110" s="3"/>
      <c r="D110" s="3" t="s">
        <v>36</v>
      </c>
      <c r="E110" s="3"/>
      <c r="F110" s="41">
        <v>2650</v>
      </c>
      <c r="G110" s="41">
        <v>2680</v>
      </c>
      <c r="H110" s="41">
        <v>2780</v>
      </c>
      <c r="I110" s="41">
        <v>2810</v>
      </c>
      <c r="J110" s="41">
        <v>2820</v>
      </c>
      <c r="K110" s="41">
        <v>2820</v>
      </c>
      <c r="L110" s="41">
        <v>2810</v>
      </c>
    </row>
    <row r="111" spans="1:12" x14ac:dyDescent="0.25">
      <c r="A111" s="5"/>
      <c r="C111" s="3"/>
      <c r="D111" s="3" t="s">
        <v>37</v>
      </c>
      <c r="E111" s="3"/>
      <c r="F111" s="41">
        <v>2150</v>
      </c>
      <c r="G111" s="41">
        <v>2160</v>
      </c>
      <c r="H111" s="41">
        <v>2220</v>
      </c>
      <c r="I111" s="41">
        <v>2210</v>
      </c>
      <c r="J111" s="41">
        <v>2180</v>
      </c>
      <c r="K111" s="41">
        <v>2150</v>
      </c>
      <c r="L111" s="41">
        <v>2120</v>
      </c>
    </row>
    <row r="112" spans="1:12" ht="12" customHeight="1" x14ac:dyDescent="0.25">
      <c r="A112" s="5"/>
      <c r="C112" s="3"/>
      <c r="D112" s="3"/>
      <c r="E112" s="3"/>
      <c r="F112" s="43"/>
      <c r="G112" s="43"/>
      <c r="H112" s="43"/>
      <c r="I112" s="43"/>
      <c r="J112" s="43"/>
      <c r="K112" s="43"/>
      <c r="L112" s="43"/>
    </row>
    <row r="113" spans="1:15" ht="18" customHeight="1" x14ac:dyDescent="0.25">
      <c r="A113" s="5"/>
      <c r="B113" s="3"/>
      <c r="C113" s="3"/>
      <c r="D113" s="3" t="s">
        <v>38</v>
      </c>
      <c r="E113" s="3"/>
      <c r="F113" s="41">
        <v>66200</v>
      </c>
      <c r="G113" s="41">
        <v>66000</v>
      </c>
      <c r="H113" s="41">
        <v>66500</v>
      </c>
      <c r="I113" s="41">
        <v>66600</v>
      </c>
      <c r="J113" s="41">
        <v>68100</v>
      </c>
      <c r="K113" s="41">
        <v>69400</v>
      </c>
      <c r="L113" s="41">
        <v>70500</v>
      </c>
    </row>
    <row r="114" spans="1:15" ht="18.75" customHeight="1" x14ac:dyDescent="0.25">
      <c r="A114" s="5"/>
      <c r="C114" s="3"/>
      <c r="D114" s="3" t="s">
        <v>39</v>
      </c>
      <c r="E114" s="3"/>
      <c r="F114" s="41">
        <v>30100</v>
      </c>
      <c r="G114" s="41">
        <v>30200</v>
      </c>
      <c r="H114" s="41">
        <v>30400</v>
      </c>
      <c r="I114" s="41">
        <v>30300</v>
      </c>
      <c r="J114" s="41">
        <v>30700</v>
      </c>
      <c r="K114" s="41">
        <v>31400</v>
      </c>
      <c r="L114" s="41">
        <v>32400</v>
      </c>
      <c r="O114" s="38"/>
    </row>
    <row r="115" spans="1:15" ht="13.5" customHeight="1" x14ac:dyDescent="0.25">
      <c r="A115" s="5"/>
      <c r="C115" s="3"/>
      <c r="D115" s="3"/>
      <c r="E115" s="3"/>
      <c r="F115" s="34"/>
      <c r="G115" s="34"/>
      <c r="H115" s="34"/>
      <c r="I115" s="34"/>
      <c r="J115" s="34"/>
      <c r="K115" s="34"/>
      <c r="L115" s="34"/>
    </row>
    <row r="116" spans="1:15" x14ac:dyDescent="0.25">
      <c r="A116" s="5"/>
      <c r="C116" s="3"/>
      <c r="D116" s="3" t="s">
        <v>10</v>
      </c>
      <c r="E116" s="3"/>
      <c r="F116" s="43">
        <v>1.0065404249999998</v>
      </c>
      <c r="G116" s="43">
        <v>1.0016131099000001</v>
      </c>
      <c r="H116" s="43">
        <v>0.99692999999999987</v>
      </c>
      <c r="I116" s="43">
        <v>1.0029999999999999</v>
      </c>
      <c r="J116" s="43">
        <v>1.0029999999999999</v>
      </c>
      <c r="K116" s="43">
        <v>1.0029999999999999</v>
      </c>
      <c r="L116" s="43">
        <v>1.0029999999999999</v>
      </c>
    </row>
    <row r="117" spans="1:15" ht="11.25" customHeight="1" x14ac:dyDescent="0.25">
      <c r="A117" s="5"/>
      <c r="C117" s="3"/>
      <c r="D117" s="3"/>
      <c r="E117" s="3"/>
      <c r="F117" s="42"/>
      <c r="G117" s="42"/>
      <c r="H117" s="42"/>
      <c r="I117" s="42"/>
      <c r="J117" s="42"/>
      <c r="K117" s="42"/>
      <c r="L117" s="42"/>
    </row>
    <row r="118" spans="1:15" ht="24.95" customHeight="1" x14ac:dyDescent="0.25">
      <c r="A118" s="4"/>
      <c r="B118" s="21"/>
      <c r="C118" s="3" t="s">
        <v>22</v>
      </c>
      <c r="D118" s="3"/>
      <c r="E118" s="3"/>
      <c r="F118" s="41">
        <v>399</v>
      </c>
      <c r="G118" s="41">
        <v>256</v>
      </c>
      <c r="H118" s="41">
        <v>200</v>
      </c>
      <c r="I118" s="41">
        <v>200</v>
      </c>
      <c r="J118" s="41">
        <v>200</v>
      </c>
      <c r="K118" s="41">
        <v>100</v>
      </c>
      <c r="L118" s="41">
        <v>100</v>
      </c>
    </row>
    <row r="119" spans="1:15" s="6" customFormat="1" ht="13.5" customHeight="1" x14ac:dyDescent="0.25">
      <c r="A119" s="4"/>
      <c r="B119" s="21"/>
      <c r="C119" s="3"/>
      <c r="D119" s="3"/>
      <c r="E119" s="3"/>
      <c r="F119" s="63"/>
      <c r="G119" s="61"/>
      <c r="H119" s="61"/>
      <c r="I119" s="61"/>
      <c r="J119" s="61"/>
      <c r="K119" s="61"/>
      <c r="L119" s="61"/>
    </row>
    <row r="120" spans="1:15" s="6" customFormat="1" ht="16.5" thickBot="1" x14ac:dyDescent="0.3">
      <c r="A120" s="4"/>
      <c r="B120" s="17" t="s">
        <v>139</v>
      </c>
      <c r="C120" s="18"/>
      <c r="D120" s="18"/>
      <c r="E120" s="18"/>
      <c r="F120" s="62"/>
      <c r="G120" s="62"/>
      <c r="H120" s="62"/>
      <c r="I120" s="62"/>
      <c r="J120" s="62"/>
      <c r="K120" s="62"/>
      <c r="L120" s="62"/>
    </row>
    <row r="121" spans="1:15" ht="18.75" customHeight="1" thickTop="1" x14ac:dyDescent="0.25">
      <c r="A121" s="5"/>
      <c r="B121" s="3"/>
      <c r="C121" s="4" t="s">
        <v>26</v>
      </c>
      <c r="D121" s="4"/>
      <c r="E121" s="4"/>
      <c r="F121" s="44">
        <v>8182270.8795659551</v>
      </c>
      <c r="G121" s="44">
        <v>8492629.1835188568</v>
      </c>
      <c r="H121" s="44">
        <v>8642100</v>
      </c>
      <c r="I121" s="44">
        <v>8404300</v>
      </c>
      <c r="J121" s="44">
        <v>8176500</v>
      </c>
      <c r="K121" s="44">
        <v>7981000</v>
      </c>
      <c r="L121" s="44">
        <v>7822200</v>
      </c>
    </row>
    <row r="122" spans="1:15" x14ac:dyDescent="0.25">
      <c r="A122" s="5"/>
      <c r="C122" s="3" t="s">
        <v>85</v>
      </c>
      <c r="D122" s="3"/>
      <c r="E122" s="3"/>
      <c r="F122" s="39">
        <v>8125200</v>
      </c>
      <c r="G122" s="39">
        <v>8433200</v>
      </c>
      <c r="H122" s="39">
        <v>8582600</v>
      </c>
      <c r="I122" s="39">
        <v>8344800</v>
      </c>
      <c r="J122" s="39">
        <v>8117000</v>
      </c>
      <c r="K122" s="39">
        <v>7921500</v>
      </c>
      <c r="L122" s="39">
        <v>7762700</v>
      </c>
    </row>
    <row r="123" spans="1:15" x14ac:dyDescent="0.25">
      <c r="A123" s="5"/>
      <c r="C123" s="3"/>
      <c r="D123" s="3" t="s">
        <v>86</v>
      </c>
      <c r="E123" s="3"/>
      <c r="F123" s="39">
        <v>8115700</v>
      </c>
      <c r="G123" s="39">
        <v>8424800</v>
      </c>
      <c r="H123" s="39">
        <v>8575200</v>
      </c>
      <c r="I123" s="39">
        <v>8338400</v>
      </c>
      <c r="J123" s="39">
        <v>8111400</v>
      </c>
      <c r="K123" s="39">
        <v>7916600</v>
      </c>
      <c r="L123" s="39">
        <v>7758300</v>
      </c>
    </row>
    <row r="124" spans="1:15" x14ac:dyDescent="0.25">
      <c r="A124" s="5"/>
      <c r="C124" s="3"/>
      <c r="D124" s="3" t="s">
        <v>88</v>
      </c>
      <c r="E124" s="3"/>
      <c r="F124" s="39">
        <v>9500</v>
      </c>
      <c r="G124" s="39">
        <v>8400</v>
      </c>
      <c r="H124" s="39">
        <v>7400</v>
      </c>
      <c r="I124" s="39">
        <v>6400</v>
      </c>
      <c r="J124" s="39">
        <v>5600</v>
      </c>
      <c r="K124" s="39">
        <v>4900</v>
      </c>
      <c r="L124" s="39">
        <v>4400</v>
      </c>
    </row>
    <row r="125" spans="1:15" ht="9.9499999999999993" customHeight="1" x14ac:dyDescent="0.25">
      <c r="A125" s="5"/>
      <c r="B125" s="3"/>
      <c r="C125" s="3"/>
      <c r="D125" s="3"/>
      <c r="E125" s="3"/>
      <c r="F125" s="38"/>
      <c r="G125" s="38"/>
      <c r="H125" s="38"/>
      <c r="I125" s="38"/>
      <c r="J125" s="38"/>
      <c r="K125" s="38"/>
      <c r="L125" s="38"/>
    </row>
    <row r="126" spans="1:15" x14ac:dyDescent="0.25">
      <c r="A126" s="5"/>
      <c r="C126" s="3" t="s">
        <v>87</v>
      </c>
      <c r="D126" s="3"/>
      <c r="E126" s="3"/>
      <c r="F126" s="39">
        <v>57000</v>
      </c>
      <c r="G126" s="39">
        <v>59500</v>
      </c>
      <c r="H126" s="39">
        <v>59500</v>
      </c>
      <c r="I126" s="39">
        <v>59500</v>
      </c>
      <c r="J126" s="39">
        <v>59500</v>
      </c>
      <c r="K126" s="39">
        <v>59500</v>
      </c>
      <c r="L126" s="39">
        <v>59500</v>
      </c>
    </row>
    <row r="127" spans="1:15" x14ac:dyDescent="0.25">
      <c r="A127" s="5"/>
      <c r="C127" s="3"/>
      <c r="D127" s="3"/>
      <c r="E127" s="3"/>
      <c r="F127" s="38"/>
      <c r="G127" s="38"/>
      <c r="H127" s="38"/>
      <c r="I127" s="38"/>
      <c r="J127" s="38"/>
      <c r="K127" s="38"/>
      <c r="L127" s="38"/>
    </row>
    <row r="128" spans="1:15" x14ac:dyDescent="0.25">
      <c r="A128" s="5"/>
      <c r="C128" s="3" t="s">
        <v>167</v>
      </c>
      <c r="D128" s="3"/>
      <c r="E128" s="3"/>
      <c r="F128" s="39">
        <v>271700</v>
      </c>
      <c r="G128" s="39">
        <v>278200</v>
      </c>
      <c r="H128" s="39">
        <v>286600</v>
      </c>
      <c r="I128" s="39">
        <v>280000</v>
      </c>
      <c r="J128" s="39">
        <v>271800</v>
      </c>
      <c r="K128" s="39">
        <v>264600</v>
      </c>
      <c r="L128" s="39">
        <v>256700</v>
      </c>
    </row>
    <row r="129" spans="1:12" x14ac:dyDescent="0.25">
      <c r="A129" s="5"/>
      <c r="C129" s="3"/>
      <c r="D129" s="3" t="s">
        <v>11</v>
      </c>
      <c r="E129" s="3"/>
      <c r="F129" s="39">
        <v>271500</v>
      </c>
      <c r="G129" s="39">
        <v>278000</v>
      </c>
      <c r="H129" s="39">
        <v>286400</v>
      </c>
      <c r="I129" s="39">
        <v>279800</v>
      </c>
      <c r="J129" s="39">
        <v>271700</v>
      </c>
      <c r="K129" s="39">
        <v>264500</v>
      </c>
      <c r="L129" s="39">
        <v>256600</v>
      </c>
    </row>
    <row r="130" spans="1:12" x14ac:dyDescent="0.25">
      <c r="A130" s="5"/>
      <c r="C130" s="3"/>
      <c r="D130" s="3" t="s">
        <v>89</v>
      </c>
      <c r="E130" s="3"/>
      <c r="F130" s="39">
        <v>200</v>
      </c>
      <c r="G130" s="39">
        <v>200</v>
      </c>
      <c r="H130" s="39">
        <v>200</v>
      </c>
      <c r="I130" s="39">
        <v>200</v>
      </c>
      <c r="J130" s="39">
        <v>100</v>
      </c>
      <c r="K130" s="39">
        <v>100</v>
      </c>
      <c r="L130" s="39">
        <v>100</v>
      </c>
    </row>
    <row r="131" spans="1:12" x14ac:dyDescent="0.25">
      <c r="A131" s="5"/>
      <c r="C131" s="3"/>
      <c r="D131" s="3"/>
      <c r="E131" s="3"/>
      <c r="F131" s="37"/>
      <c r="G131" s="37"/>
      <c r="H131" s="37"/>
      <c r="I131" s="37"/>
      <c r="J131" s="37"/>
      <c r="K131" s="37"/>
      <c r="L131" s="37"/>
    </row>
    <row r="132" spans="1:12" x14ac:dyDescent="0.25">
      <c r="A132" s="5"/>
      <c r="C132" s="3"/>
      <c r="D132" s="3" t="s">
        <v>168</v>
      </c>
      <c r="E132" s="3"/>
      <c r="F132" s="48">
        <v>213400</v>
      </c>
      <c r="G132" s="48">
        <v>216100</v>
      </c>
      <c r="H132" s="48">
        <v>222400</v>
      </c>
      <c r="I132" s="48">
        <v>216200</v>
      </c>
      <c r="J132" s="48">
        <v>209000</v>
      </c>
      <c r="K132" s="48">
        <v>202700</v>
      </c>
      <c r="L132" s="48">
        <v>196600</v>
      </c>
    </row>
    <row r="133" spans="1:12" x14ac:dyDescent="0.25">
      <c r="A133" s="5"/>
      <c r="C133" s="3"/>
      <c r="D133" s="3" t="s">
        <v>169</v>
      </c>
      <c r="E133" s="3"/>
      <c r="F133" s="48">
        <v>58300</v>
      </c>
      <c r="G133" s="48">
        <v>62100</v>
      </c>
      <c r="H133" s="48">
        <v>64200</v>
      </c>
      <c r="I133" s="48">
        <v>63800</v>
      </c>
      <c r="J133" s="48">
        <v>62800</v>
      </c>
      <c r="K133" s="48">
        <v>61900</v>
      </c>
      <c r="L133" s="48">
        <v>60100</v>
      </c>
    </row>
    <row r="134" spans="1:12" x14ac:dyDescent="0.25">
      <c r="A134" s="5"/>
      <c r="C134" s="3"/>
      <c r="D134" s="3"/>
      <c r="E134" s="3"/>
      <c r="F134" s="37"/>
      <c r="G134" s="37"/>
      <c r="H134" s="37"/>
      <c r="I134" s="37"/>
      <c r="J134" s="37"/>
      <c r="K134" s="37"/>
      <c r="L134" s="37"/>
    </row>
    <row r="135" spans="1:12" x14ac:dyDescent="0.25">
      <c r="A135" s="5"/>
      <c r="C135" s="3" t="s">
        <v>12</v>
      </c>
      <c r="D135" s="3"/>
      <c r="E135" s="3"/>
      <c r="F135" s="39">
        <v>29020</v>
      </c>
      <c r="G135" s="39">
        <v>29390</v>
      </c>
      <c r="H135" s="39">
        <v>29050</v>
      </c>
      <c r="I135" s="39">
        <v>28910</v>
      </c>
      <c r="J135" s="39">
        <v>28960</v>
      </c>
      <c r="K135" s="39">
        <v>29040</v>
      </c>
      <c r="L135" s="39">
        <v>29330</v>
      </c>
    </row>
    <row r="136" spans="1:12" x14ac:dyDescent="0.25">
      <c r="A136" s="5"/>
      <c r="C136" s="3"/>
      <c r="D136" s="3" t="s">
        <v>13</v>
      </c>
      <c r="E136" s="3"/>
      <c r="F136" s="39">
        <v>29010</v>
      </c>
      <c r="G136" s="39">
        <v>29390</v>
      </c>
      <c r="H136" s="39">
        <v>29040</v>
      </c>
      <c r="I136" s="39">
        <v>28910</v>
      </c>
      <c r="J136" s="39">
        <v>28950</v>
      </c>
      <c r="K136" s="39">
        <v>29030</v>
      </c>
      <c r="L136" s="39">
        <v>29330</v>
      </c>
    </row>
    <row r="137" spans="1:12" x14ac:dyDescent="0.25">
      <c r="A137" s="5"/>
      <c r="C137" s="3"/>
      <c r="D137" s="3" t="s">
        <v>90</v>
      </c>
      <c r="E137" s="3"/>
      <c r="F137" s="39">
        <v>37970</v>
      </c>
      <c r="G137" s="39">
        <v>39010</v>
      </c>
      <c r="H137" s="39">
        <v>39340</v>
      </c>
      <c r="I137" s="39">
        <v>39540</v>
      </c>
      <c r="J137" s="39">
        <v>39970</v>
      </c>
      <c r="K137" s="39">
        <v>40400</v>
      </c>
      <c r="L137" s="39">
        <v>40870</v>
      </c>
    </row>
    <row r="138" spans="1:12" ht="12" customHeight="1" x14ac:dyDescent="0.25">
      <c r="A138" s="5"/>
      <c r="B138" s="3"/>
      <c r="C138" s="3"/>
      <c r="D138" s="3"/>
      <c r="E138" s="3"/>
      <c r="F138" s="37"/>
      <c r="G138" s="37"/>
      <c r="H138" s="37"/>
      <c r="I138" s="37"/>
      <c r="J138" s="37"/>
      <c r="K138" s="37"/>
      <c r="L138" s="37"/>
    </row>
    <row r="139" spans="1:12" ht="13.5" customHeight="1" x14ac:dyDescent="0.25">
      <c r="A139" s="5"/>
      <c r="B139" s="3"/>
      <c r="C139" s="3"/>
      <c r="D139" s="3" t="s">
        <v>170</v>
      </c>
      <c r="E139" s="3"/>
      <c r="F139" s="48">
        <v>29860</v>
      </c>
      <c r="G139" s="48">
        <v>30210</v>
      </c>
      <c r="H139" s="48">
        <v>29860</v>
      </c>
      <c r="I139" s="48">
        <v>29720</v>
      </c>
      <c r="J139" s="48">
        <v>29770</v>
      </c>
      <c r="K139" s="48">
        <v>29850</v>
      </c>
      <c r="L139" s="48">
        <v>30150</v>
      </c>
    </row>
    <row r="140" spans="1:12" ht="16.5" customHeight="1" x14ac:dyDescent="0.25">
      <c r="A140" s="5"/>
      <c r="B140" s="3"/>
      <c r="C140" s="3"/>
      <c r="D140" s="3" t="s">
        <v>171</v>
      </c>
      <c r="E140" s="3"/>
      <c r="F140" s="48">
        <v>25930</v>
      </c>
      <c r="G140" s="48">
        <v>26580</v>
      </c>
      <c r="H140" s="48">
        <v>26200</v>
      </c>
      <c r="I140" s="48">
        <v>26150</v>
      </c>
      <c r="J140" s="48">
        <v>26290</v>
      </c>
      <c r="K140" s="48">
        <v>26380</v>
      </c>
      <c r="L140" s="48">
        <v>26650</v>
      </c>
    </row>
    <row r="141" spans="1:12" ht="9.9499999999999993" customHeight="1" x14ac:dyDescent="0.25">
      <c r="A141" s="5"/>
      <c r="B141" s="3"/>
      <c r="C141" s="3"/>
      <c r="D141" s="3"/>
      <c r="E141" s="3"/>
      <c r="F141" s="37"/>
      <c r="G141" s="37"/>
      <c r="H141" s="37"/>
      <c r="I141" s="37"/>
      <c r="J141" s="37"/>
      <c r="K141" s="37"/>
      <c r="L141" s="37"/>
    </row>
    <row r="142" spans="1:12" x14ac:dyDescent="0.25">
      <c r="A142" s="5"/>
      <c r="C142" s="3" t="s">
        <v>91</v>
      </c>
      <c r="D142" s="3"/>
      <c r="E142" s="3"/>
      <c r="F142" s="50">
        <v>1.0302606999999999</v>
      </c>
      <c r="G142" s="50">
        <v>1.0311182999999999</v>
      </c>
      <c r="H142" s="50">
        <v>1.0311999999999999</v>
      </c>
      <c r="I142" s="50">
        <v>1.0309999999999999</v>
      </c>
      <c r="J142" s="50">
        <v>1.0309999999999999</v>
      </c>
      <c r="K142" s="50">
        <v>1.0309999999999999</v>
      </c>
      <c r="L142" s="50">
        <v>1.0309999999999999</v>
      </c>
    </row>
    <row r="143" spans="1:12" ht="12.75" customHeight="1" x14ac:dyDescent="0.25">
      <c r="A143" s="5"/>
      <c r="C143" s="3"/>
      <c r="D143" s="3"/>
      <c r="E143" s="3"/>
      <c r="F143" s="38"/>
      <c r="G143" s="38"/>
      <c r="H143" s="38"/>
      <c r="I143" s="38"/>
      <c r="J143" s="38"/>
      <c r="K143" s="38"/>
      <c r="L143" s="38"/>
    </row>
    <row r="144" spans="1:12" x14ac:dyDescent="0.25">
      <c r="A144" s="5"/>
      <c r="C144" s="3" t="s">
        <v>14</v>
      </c>
      <c r="D144" s="3"/>
      <c r="E144" s="3"/>
      <c r="F144" s="39">
        <v>2200</v>
      </c>
      <c r="G144" s="39">
        <v>2200</v>
      </c>
      <c r="H144" s="39">
        <v>2200</v>
      </c>
      <c r="I144" s="39">
        <v>2200</v>
      </c>
      <c r="J144" s="39">
        <v>2200</v>
      </c>
      <c r="K144" s="39">
        <v>2200</v>
      </c>
      <c r="L144" s="39">
        <v>2200</v>
      </c>
    </row>
    <row r="145" spans="1:12" ht="19.5" customHeight="1" x14ac:dyDescent="0.25">
      <c r="A145" s="4"/>
      <c r="B145" s="21"/>
      <c r="C145" s="3" t="s">
        <v>15</v>
      </c>
      <c r="D145" s="3"/>
      <c r="E145" s="3"/>
      <c r="F145" s="39">
        <v>24720</v>
      </c>
      <c r="G145" s="39">
        <v>24810</v>
      </c>
      <c r="H145" s="39">
        <v>24810</v>
      </c>
      <c r="I145" s="39">
        <v>24810</v>
      </c>
      <c r="J145" s="39">
        <v>24810</v>
      </c>
      <c r="K145" s="39">
        <v>24810</v>
      </c>
      <c r="L145" s="39">
        <v>24810</v>
      </c>
    </row>
    <row r="146" spans="1:12" s="6" customFormat="1" ht="9.75" customHeight="1" x14ac:dyDescent="0.25">
      <c r="A146" s="4"/>
      <c r="B146" s="21"/>
      <c r="C146" s="3"/>
      <c r="D146" s="3"/>
      <c r="E146" s="3"/>
      <c r="F146" s="63"/>
      <c r="G146" s="61"/>
      <c r="H146" s="61"/>
      <c r="I146" s="61"/>
      <c r="J146" s="61"/>
      <c r="K146" s="61"/>
      <c r="L146" s="61"/>
    </row>
    <row r="147" spans="1:12" ht="16.5" thickBot="1" x14ac:dyDescent="0.3">
      <c r="A147" s="5"/>
      <c r="B147" s="17" t="s">
        <v>140</v>
      </c>
      <c r="C147" s="18"/>
      <c r="D147" s="18"/>
      <c r="E147" s="18"/>
      <c r="F147" s="62"/>
      <c r="G147" s="62"/>
      <c r="H147" s="62"/>
      <c r="I147" s="62"/>
      <c r="J147" s="62"/>
      <c r="K147" s="62"/>
      <c r="L147" s="62"/>
    </row>
    <row r="148" spans="1:12" ht="16.5" thickTop="1" x14ac:dyDescent="0.25">
      <c r="A148" s="5"/>
      <c r="C148" s="5" t="s">
        <v>26</v>
      </c>
      <c r="D148" s="5"/>
      <c r="E148" s="5"/>
      <c r="F148" s="47">
        <v>658345.58863739111</v>
      </c>
      <c r="G148" s="47">
        <v>723766.73878058069</v>
      </c>
      <c r="H148" s="47">
        <v>805200</v>
      </c>
      <c r="I148" s="47">
        <v>881900</v>
      </c>
      <c r="J148" s="47">
        <v>958400</v>
      </c>
      <c r="K148" s="47">
        <v>1026000</v>
      </c>
      <c r="L148" s="47">
        <v>1094800</v>
      </c>
    </row>
    <row r="149" spans="1:12" x14ac:dyDescent="0.25">
      <c r="A149" s="5"/>
      <c r="C149" s="3" t="s">
        <v>106</v>
      </c>
      <c r="D149" s="3"/>
      <c r="E149" s="3"/>
      <c r="F149" s="48">
        <v>658300</v>
      </c>
      <c r="G149" s="48">
        <v>723800</v>
      </c>
      <c r="H149" s="48">
        <v>805200</v>
      </c>
      <c r="I149" s="48">
        <v>881900</v>
      </c>
      <c r="J149" s="48">
        <v>958400</v>
      </c>
      <c r="K149" s="48">
        <v>1026000</v>
      </c>
      <c r="L149" s="48">
        <v>1094800</v>
      </c>
    </row>
    <row r="150" spans="1:12" x14ac:dyDescent="0.25">
      <c r="A150" s="5"/>
      <c r="C150" s="3"/>
      <c r="D150" s="3"/>
      <c r="E150" s="3" t="s">
        <v>127</v>
      </c>
      <c r="F150" s="48">
        <v>333000</v>
      </c>
      <c r="G150" s="48">
        <v>374000</v>
      </c>
      <c r="H150" s="48">
        <v>424100</v>
      </c>
      <c r="I150" s="48">
        <v>469700</v>
      </c>
      <c r="J150" s="48">
        <v>513200</v>
      </c>
      <c r="K150" s="48">
        <v>549100</v>
      </c>
      <c r="L150" s="48">
        <v>584800</v>
      </c>
    </row>
    <row r="151" spans="1:12" x14ac:dyDescent="0.25">
      <c r="A151" s="5"/>
      <c r="C151" s="3"/>
      <c r="D151" s="3"/>
      <c r="E151" s="3" t="s">
        <v>128</v>
      </c>
      <c r="F151" s="48">
        <v>325300</v>
      </c>
      <c r="G151" s="48">
        <v>349700</v>
      </c>
      <c r="H151" s="48">
        <v>381100</v>
      </c>
      <c r="I151" s="48">
        <v>412200</v>
      </c>
      <c r="J151" s="48">
        <v>445200</v>
      </c>
      <c r="K151" s="48">
        <v>476900</v>
      </c>
      <c r="L151" s="48">
        <v>510000</v>
      </c>
    </row>
    <row r="152" spans="1:12" x14ac:dyDescent="0.25">
      <c r="A152" s="5"/>
      <c r="C152" s="3"/>
      <c r="D152" s="3"/>
      <c r="E152" s="3"/>
      <c r="F152" s="48"/>
      <c r="G152" s="48"/>
      <c r="H152" s="48"/>
      <c r="I152" s="48"/>
      <c r="J152" s="48"/>
      <c r="K152" s="48"/>
      <c r="L152" s="48"/>
    </row>
    <row r="153" spans="1:12" x14ac:dyDescent="0.25">
      <c r="A153" s="5"/>
      <c r="C153" s="3" t="s">
        <v>84</v>
      </c>
      <c r="D153" s="3"/>
      <c r="E153" s="3"/>
      <c r="F153" s="48">
        <v>16500</v>
      </c>
      <c r="G153" s="48">
        <v>17900</v>
      </c>
      <c r="H153" s="48">
        <v>19500</v>
      </c>
      <c r="I153" s="48">
        <v>20900</v>
      </c>
      <c r="J153" s="48">
        <v>22100</v>
      </c>
      <c r="K153" s="48">
        <v>23100</v>
      </c>
      <c r="L153" s="48">
        <v>24100</v>
      </c>
    </row>
    <row r="154" spans="1:12" x14ac:dyDescent="0.25">
      <c r="A154" s="5"/>
      <c r="C154" s="3"/>
      <c r="D154" s="3"/>
      <c r="E154" s="3" t="s">
        <v>129</v>
      </c>
      <c r="F154" s="48">
        <v>3700</v>
      </c>
      <c r="G154" s="48">
        <v>4200</v>
      </c>
      <c r="H154" s="48">
        <v>4800</v>
      </c>
      <c r="I154" s="48">
        <v>5300</v>
      </c>
      <c r="J154" s="48">
        <v>5700</v>
      </c>
      <c r="K154" s="48">
        <v>6000</v>
      </c>
      <c r="L154" s="48">
        <v>6200</v>
      </c>
    </row>
    <row r="155" spans="1:12" x14ac:dyDescent="0.25">
      <c r="A155" s="5"/>
      <c r="C155" s="3"/>
      <c r="D155" s="3"/>
      <c r="E155" s="3" t="s">
        <v>130</v>
      </c>
      <c r="F155" s="48">
        <v>12800</v>
      </c>
      <c r="G155" s="48">
        <v>13700</v>
      </c>
      <c r="H155" s="48">
        <v>14800</v>
      </c>
      <c r="I155" s="48">
        <v>15700</v>
      </c>
      <c r="J155" s="48">
        <v>16500</v>
      </c>
      <c r="K155" s="48">
        <v>17200</v>
      </c>
      <c r="L155" s="48">
        <v>17900</v>
      </c>
    </row>
    <row r="156" spans="1:12" x14ac:dyDescent="0.25">
      <c r="A156" s="5"/>
      <c r="C156" s="3"/>
      <c r="D156" s="3"/>
      <c r="E156" s="3"/>
      <c r="F156" s="48"/>
      <c r="G156" s="48"/>
      <c r="H156" s="48"/>
      <c r="I156" s="48"/>
      <c r="J156" s="48"/>
      <c r="K156" s="48"/>
      <c r="L156" s="48"/>
    </row>
    <row r="157" spans="1:12" x14ac:dyDescent="0.25">
      <c r="A157" s="5"/>
      <c r="C157" s="3" t="s">
        <v>105</v>
      </c>
      <c r="D157" s="3"/>
      <c r="E157" s="3"/>
      <c r="F157" s="48">
        <v>38060</v>
      </c>
      <c r="G157" s="48">
        <v>38610</v>
      </c>
      <c r="H157" s="48">
        <v>39320</v>
      </c>
      <c r="I157" s="48">
        <v>40230</v>
      </c>
      <c r="J157" s="48">
        <v>41320</v>
      </c>
      <c r="K157" s="48">
        <v>42330</v>
      </c>
      <c r="L157" s="48">
        <v>43400</v>
      </c>
    </row>
    <row r="158" spans="1:12" x14ac:dyDescent="0.25">
      <c r="A158" s="5"/>
      <c r="C158" s="3"/>
      <c r="D158" s="3"/>
      <c r="E158" s="3" t="s">
        <v>131</v>
      </c>
      <c r="F158" s="48">
        <v>85680</v>
      </c>
      <c r="G158" s="48">
        <v>84450</v>
      </c>
      <c r="H158" s="48">
        <v>84660</v>
      </c>
      <c r="I158" s="48">
        <v>85320</v>
      </c>
      <c r="J158" s="48">
        <v>86350</v>
      </c>
      <c r="K158" s="48">
        <v>87850</v>
      </c>
      <c r="L158" s="48">
        <v>89910</v>
      </c>
    </row>
    <row r="159" spans="1:12" x14ac:dyDescent="0.25">
      <c r="A159" s="5"/>
      <c r="C159" s="3"/>
      <c r="D159" s="3"/>
      <c r="E159" s="3" t="s">
        <v>132</v>
      </c>
      <c r="F159" s="48">
        <v>24260</v>
      </c>
      <c r="G159" s="48">
        <v>24430</v>
      </c>
      <c r="H159" s="48">
        <v>24630</v>
      </c>
      <c r="I159" s="48">
        <v>25110</v>
      </c>
      <c r="J159" s="48">
        <v>25800</v>
      </c>
      <c r="K159" s="48">
        <v>26510</v>
      </c>
      <c r="L159" s="48">
        <v>27240</v>
      </c>
    </row>
    <row r="160" spans="1:12" x14ac:dyDescent="0.25">
      <c r="A160" s="5"/>
      <c r="C160" s="79"/>
      <c r="D160" s="79"/>
      <c r="E160" s="79"/>
      <c r="F160" s="48"/>
      <c r="G160" s="48"/>
      <c r="H160" s="48"/>
      <c r="I160" s="48"/>
      <c r="J160" s="48"/>
      <c r="K160" s="48"/>
      <c r="L160" s="48"/>
    </row>
    <row r="161" spans="1:13" ht="24.95" customHeight="1" x14ac:dyDescent="0.25">
      <c r="A161" s="4"/>
      <c r="B161" s="21"/>
      <c r="C161" s="78" t="s">
        <v>104</v>
      </c>
      <c r="D161" s="78"/>
      <c r="E161" s="78"/>
      <c r="F161" s="49">
        <v>1.048087</v>
      </c>
      <c r="G161" s="49">
        <v>1.048535</v>
      </c>
      <c r="H161" s="49">
        <v>1.048</v>
      </c>
      <c r="I161" s="49">
        <v>1.048</v>
      </c>
      <c r="J161" s="49">
        <v>1.048</v>
      </c>
      <c r="K161" s="49">
        <v>1.048</v>
      </c>
      <c r="L161" s="49">
        <v>1.048</v>
      </c>
    </row>
    <row r="162" spans="1:13" x14ac:dyDescent="0.25">
      <c r="A162" s="5"/>
      <c r="B162" s="21"/>
      <c r="C162" s="3"/>
      <c r="D162" s="3"/>
      <c r="E162" s="3"/>
      <c r="F162" s="63"/>
      <c r="G162" s="59"/>
      <c r="H162" s="59"/>
      <c r="I162" s="59"/>
      <c r="J162" s="59"/>
      <c r="K162" s="59"/>
      <c r="L162" s="59"/>
    </row>
    <row r="163" spans="1:13" ht="16.5" thickBot="1" x14ac:dyDescent="0.3">
      <c r="A163" s="5"/>
      <c r="B163" s="17" t="s">
        <v>149</v>
      </c>
      <c r="C163" s="18"/>
      <c r="D163" s="18"/>
      <c r="E163" s="18"/>
      <c r="F163" s="62"/>
      <c r="G163" s="62"/>
      <c r="H163" s="62"/>
      <c r="I163" s="62"/>
      <c r="J163" s="62"/>
      <c r="K163" s="62"/>
      <c r="L163" s="62"/>
    </row>
    <row r="164" spans="1:13" ht="16.5" thickTop="1" x14ac:dyDescent="0.25">
      <c r="A164" s="5"/>
      <c r="C164" s="5" t="s">
        <v>26</v>
      </c>
      <c r="D164" s="5"/>
      <c r="E164" s="5"/>
      <c r="F164" s="31">
        <v>510757</v>
      </c>
      <c r="G164" s="31">
        <v>521983</v>
      </c>
      <c r="H164" s="31">
        <v>543646</v>
      </c>
      <c r="I164" s="31">
        <v>535080</v>
      </c>
      <c r="J164" s="31">
        <v>542220</v>
      </c>
      <c r="K164" s="31">
        <v>556736</v>
      </c>
      <c r="L164" s="31">
        <v>571067</v>
      </c>
    </row>
    <row r="165" spans="1:13" x14ac:dyDescent="0.25">
      <c r="A165" s="5"/>
      <c r="B165" s="21"/>
      <c r="C165" s="3"/>
      <c r="D165" s="3"/>
      <c r="E165" s="3"/>
      <c r="F165" s="63"/>
      <c r="G165" s="66"/>
      <c r="H165" s="66"/>
      <c r="I165" s="66"/>
      <c r="J165" s="66"/>
      <c r="K165" s="66"/>
      <c r="L165" s="63"/>
    </row>
    <row r="166" spans="1:13" x14ac:dyDescent="0.25">
      <c r="F166" s="63"/>
      <c r="G166" s="59"/>
      <c r="H166" s="59"/>
      <c r="I166" s="59"/>
      <c r="J166" s="59"/>
      <c r="K166" s="59"/>
      <c r="L166" s="59"/>
    </row>
    <row r="167" spans="1:13" s="6" customFormat="1" ht="49.5" customHeight="1" x14ac:dyDescent="0.25">
      <c r="A167" s="19" t="s">
        <v>109</v>
      </c>
      <c r="B167" s="21"/>
      <c r="C167" s="25"/>
      <c r="D167" s="25"/>
      <c r="E167" s="25"/>
      <c r="F167" s="63"/>
      <c r="G167" s="61"/>
      <c r="H167" s="61"/>
      <c r="I167" s="61"/>
      <c r="J167" s="61"/>
      <c r="K167" s="61"/>
      <c r="L167" s="61"/>
    </row>
    <row r="168" spans="1:13" ht="21" customHeight="1" thickBot="1" x14ac:dyDescent="0.3">
      <c r="A168" s="5"/>
      <c r="B168" s="17" t="s">
        <v>154</v>
      </c>
      <c r="C168" s="18"/>
      <c r="D168" s="18"/>
      <c r="E168" s="18"/>
      <c r="F168" s="62"/>
      <c r="G168" s="62"/>
      <c r="H168" s="62"/>
      <c r="I168" s="62"/>
      <c r="J168" s="62"/>
      <c r="K168" s="62"/>
      <c r="L168" s="62"/>
    </row>
    <row r="169" spans="1:13" ht="16.5" thickTop="1" x14ac:dyDescent="0.25">
      <c r="A169" s="5"/>
      <c r="C169" s="5" t="s">
        <v>26</v>
      </c>
      <c r="D169" s="5"/>
      <c r="E169" s="5"/>
      <c r="F169" s="44">
        <v>876023</v>
      </c>
      <c r="G169" s="44">
        <v>876454</v>
      </c>
      <c r="H169" s="44">
        <v>926200</v>
      </c>
      <c r="I169" s="44">
        <v>1013800</v>
      </c>
      <c r="J169" s="44">
        <v>1094000</v>
      </c>
      <c r="K169" s="44">
        <v>1150100</v>
      </c>
      <c r="L169" s="44">
        <v>1230400</v>
      </c>
    </row>
    <row r="170" spans="1:13" ht="15.75" customHeight="1" x14ac:dyDescent="0.25">
      <c r="A170" s="5"/>
      <c r="B170" s="3"/>
      <c r="C170" s="22"/>
      <c r="D170" s="3"/>
      <c r="E170" s="3"/>
      <c r="F170" s="35"/>
      <c r="G170" s="35"/>
      <c r="H170" s="35"/>
      <c r="I170" s="35"/>
      <c r="J170" s="35"/>
      <c r="K170" s="35"/>
      <c r="L170" s="35"/>
      <c r="M170" s="38"/>
    </row>
    <row r="171" spans="1:13" ht="18" customHeight="1" x14ac:dyDescent="0.25">
      <c r="A171" s="5"/>
      <c r="B171" s="3"/>
      <c r="C171" s="22" t="s">
        <v>97</v>
      </c>
      <c r="D171" s="3"/>
      <c r="E171" s="3"/>
      <c r="F171" s="39">
        <v>746023</v>
      </c>
      <c r="G171" s="39">
        <v>714266</v>
      </c>
      <c r="H171" s="39">
        <v>702400</v>
      </c>
      <c r="I171" s="39">
        <v>704100</v>
      </c>
      <c r="J171" s="39">
        <v>722800</v>
      </c>
      <c r="K171" s="39">
        <v>744500</v>
      </c>
      <c r="L171" s="39">
        <v>769500</v>
      </c>
    </row>
    <row r="172" spans="1:13" x14ac:dyDescent="0.25">
      <c r="A172" s="5"/>
      <c r="C172" s="22" t="s">
        <v>100</v>
      </c>
      <c r="D172" s="3"/>
      <c r="E172" s="3"/>
      <c r="F172" s="39">
        <v>130000</v>
      </c>
      <c r="G172" s="39">
        <v>162188</v>
      </c>
      <c r="H172" s="39">
        <v>223800</v>
      </c>
      <c r="I172" s="39">
        <v>309700</v>
      </c>
      <c r="J172" s="39">
        <v>371200</v>
      </c>
      <c r="K172" s="39">
        <v>405600</v>
      </c>
      <c r="L172" s="39">
        <v>460900</v>
      </c>
    </row>
    <row r="173" spans="1:13" ht="9" customHeight="1" x14ac:dyDescent="0.25">
      <c r="A173" s="5"/>
      <c r="B173" s="3"/>
      <c r="C173" s="3"/>
      <c r="D173" s="3"/>
      <c r="E173" s="3"/>
      <c r="F173" s="35"/>
      <c r="G173" s="35"/>
      <c r="H173" s="35"/>
      <c r="I173" s="35"/>
      <c r="J173" s="35"/>
      <c r="K173" s="35"/>
      <c r="L173" s="35"/>
    </row>
    <row r="174" spans="1:13" ht="15.75" customHeight="1" x14ac:dyDescent="0.25">
      <c r="A174" s="5"/>
      <c r="B174" s="3"/>
      <c r="C174" s="22" t="s">
        <v>98</v>
      </c>
      <c r="D174" s="3"/>
      <c r="E174" s="3"/>
      <c r="F174" s="39">
        <v>22100</v>
      </c>
      <c r="G174" s="39">
        <v>21700</v>
      </c>
      <c r="H174" s="39">
        <v>21500</v>
      </c>
      <c r="I174" s="39">
        <v>21600</v>
      </c>
      <c r="J174" s="39">
        <v>21900</v>
      </c>
      <c r="K174" s="39">
        <v>22300</v>
      </c>
      <c r="L174" s="39">
        <v>22800</v>
      </c>
    </row>
    <row r="175" spans="1:13" x14ac:dyDescent="0.25">
      <c r="A175" s="5"/>
      <c r="C175" s="22" t="s">
        <v>96</v>
      </c>
      <c r="D175" s="3"/>
      <c r="E175" s="3"/>
      <c r="F175" s="39">
        <v>8100</v>
      </c>
      <c r="G175" s="39">
        <v>8700</v>
      </c>
      <c r="H175" s="39">
        <v>10100</v>
      </c>
      <c r="I175" s="39">
        <v>12500</v>
      </c>
      <c r="J175" s="39">
        <v>15300</v>
      </c>
      <c r="K175" s="39">
        <v>18200</v>
      </c>
      <c r="L175" s="39">
        <v>20800</v>
      </c>
    </row>
    <row r="176" spans="1:13" ht="9" customHeight="1" x14ac:dyDescent="0.25">
      <c r="A176" s="5"/>
      <c r="B176" s="3"/>
      <c r="C176" s="3"/>
      <c r="D176" s="3"/>
      <c r="E176" s="3"/>
      <c r="F176" s="39"/>
      <c r="G176" s="39"/>
      <c r="H176" s="39"/>
      <c r="I176" s="39"/>
      <c r="J176" s="39"/>
      <c r="K176" s="39"/>
      <c r="L176" s="39"/>
    </row>
    <row r="177" spans="1:12" ht="18" customHeight="1" x14ac:dyDescent="0.25">
      <c r="A177" s="5"/>
      <c r="B177" s="3"/>
      <c r="C177" s="22" t="s">
        <v>99</v>
      </c>
      <c r="D177" s="3"/>
      <c r="E177" s="3"/>
      <c r="F177" s="39">
        <v>32500</v>
      </c>
      <c r="G177" s="39">
        <v>31700</v>
      </c>
      <c r="H177" s="39">
        <v>31500</v>
      </c>
      <c r="I177" s="39">
        <v>31400</v>
      </c>
      <c r="J177" s="39">
        <v>31900</v>
      </c>
      <c r="K177" s="39">
        <v>32300</v>
      </c>
      <c r="L177" s="39">
        <v>32600</v>
      </c>
    </row>
    <row r="178" spans="1:12" x14ac:dyDescent="0.25">
      <c r="A178" s="5"/>
      <c r="C178" s="22" t="s">
        <v>101</v>
      </c>
      <c r="D178" s="3"/>
      <c r="E178" s="3"/>
      <c r="F178" s="39">
        <v>14100</v>
      </c>
      <c r="G178" s="39">
        <v>14300</v>
      </c>
      <c r="H178" s="39">
        <v>14900</v>
      </c>
      <c r="I178" s="39">
        <v>15400</v>
      </c>
      <c r="J178" s="39">
        <v>16100</v>
      </c>
      <c r="K178" s="39">
        <v>16800</v>
      </c>
      <c r="L178" s="39">
        <v>17600</v>
      </c>
    </row>
    <row r="179" spans="1:12" ht="9" customHeight="1" x14ac:dyDescent="0.25">
      <c r="A179" s="5"/>
      <c r="B179" s="3"/>
      <c r="C179" s="3"/>
      <c r="D179" s="3"/>
      <c r="E179" s="3"/>
      <c r="F179" s="35"/>
      <c r="G179" s="35"/>
      <c r="H179" s="35"/>
      <c r="I179" s="35"/>
      <c r="J179" s="35"/>
      <c r="K179" s="35"/>
      <c r="L179" s="35"/>
    </row>
    <row r="180" spans="1:12" ht="18" customHeight="1" x14ac:dyDescent="0.25">
      <c r="A180" s="5"/>
      <c r="B180" s="3"/>
      <c r="C180" s="22" t="s">
        <v>163</v>
      </c>
      <c r="D180" s="3"/>
      <c r="E180" s="3"/>
      <c r="F180" s="45">
        <v>1.038565</v>
      </c>
      <c r="G180" s="45">
        <v>1.0363290000000001</v>
      </c>
      <c r="H180" s="35">
        <v>1.0358000000000001</v>
      </c>
      <c r="I180" s="35">
        <v>1.036</v>
      </c>
      <c r="J180" s="35">
        <v>1.036</v>
      </c>
      <c r="K180" s="35">
        <v>1.036</v>
      </c>
      <c r="L180" s="35">
        <v>1.036</v>
      </c>
    </row>
    <row r="181" spans="1:12" ht="18" customHeight="1" x14ac:dyDescent="0.25">
      <c r="A181" s="5"/>
      <c r="B181" s="3"/>
      <c r="C181" s="22" t="s">
        <v>164</v>
      </c>
      <c r="D181" s="3"/>
      <c r="E181" s="3"/>
      <c r="F181" s="45">
        <v>1.1327799999999999</v>
      </c>
      <c r="G181" s="45">
        <v>1.30806</v>
      </c>
      <c r="H181" s="45">
        <v>1.4801533158891949</v>
      </c>
      <c r="I181" s="45">
        <v>1.6099894480196322</v>
      </c>
      <c r="J181" s="45">
        <v>1.5051663364673855</v>
      </c>
      <c r="K181" s="45">
        <v>1.3271922060813874</v>
      </c>
      <c r="L181" s="45">
        <v>1.2619706803160993</v>
      </c>
    </row>
    <row r="182" spans="1:12" s="6" customFormat="1" x14ac:dyDescent="0.25">
      <c r="A182" s="4"/>
      <c r="B182" s="21"/>
      <c r="C182" s="3"/>
      <c r="D182" s="3"/>
      <c r="E182" s="3"/>
      <c r="F182" s="63"/>
      <c r="G182" s="61"/>
    </row>
    <row r="183" spans="1:12" ht="15" customHeight="1" thickBot="1" x14ac:dyDescent="0.3">
      <c r="A183" s="5"/>
      <c r="B183" s="17" t="s">
        <v>141</v>
      </c>
      <c r="C183" s="18"/>
      <c r="D183" s="18"/>
      <c r="E183" s="18"/>
      <c r="F183" s="62"/>
      <c r="G183" s="62"/>
      <c r="H183" s="77"/>
      <c r="I183" s="77"/>
      <c r="J183" s="77"/>
      <c r="K183" s="77"/>
      <c r="L183" s="77"/>
    </row>
    <row r="184" spans="1:12" ht="16.5" thickTop="1" x14ac:dyDescent="0.25">
      <c r="A184" s="5"/>
      <c r="B184" s="3"/>
      <c r="C184" s="5" t="s">
        <v>107</v>
      </c>
      <c r="D184" s="5"/>
      <c r="E184" s="5"/>
      <c r="F184" s="80">
        <v>6467652</v>
      </c>
      <c r="G184" s="80">
        <v>6732310</v>
      </c>
      <c r="H184" s="80">
        <v>6875558</v>
      </c>
      <c r="I184" s="80">
        <v>7196145.5748118991</v>
      </c>
      <c r="J184" s="80">
        <v>7414569.0430843374</v>
      </c>
      <c r="K184" s="80">
        <v>7440324.4750365717</v>
      </c>
      <c r="L184" s="80">
        <v>7828753.9807165554</v>
      </c>
    </row>
    <row r="185" spans="1:12" x14ac:dyDescent="0.25">
      <c r="A185" s="5"/>
      <c r="B185" s="3"/>
      <c r="C185" s="3" t="s">
        <v>119</v>
      </c>
      <c r="D185" s="3"/>
      <c r="E185" s="3"/>
      <c r="F185" s="36">
        <v>6381462.0204999996</v>
      </c>
      <c r="G185" s="36">
        <v>6434937.2214007219</v>
      </c>
      <c r="H185" s="36">
        <v>6607201.4615148166</v>
      </c>
      <c r="I185" s="36">
        <v>6834499.5748118991</v>
      </c>
      <c r="J185" s="36">
        <v>7147465.736300312</v>
      </c>
      <c r="K185" s="36">
        <v>7480487.2343844315</v>
      </c>
      <c r="L185" s="36">
        <v>7828753.9807165554</v>
      </c>
    </row>
    <row r="186" spans="1:12" x14ac:dyDescent="0.25">
      <c r="A186" s="5"/>
      <c r="B186" s="3"/>
      <c r="C186" s="3"/>
      <c r="D186" s="3"/>
      <c r="E186" s="3"/>
      <c r="F186" s="64"/>
      <c r="G186" s="69"/>
      <c r="H186" s="71"/>
      <c r="I186" s="71"/>
      <c r="J186" s="71"/>
      <c r="K186" s="71"/>
      <c r="L186" s="71"/>
    </row>
    <row r="187" spans="1:12" x14ac:dyDescent="0.25">
      <c r="A187" s="5"/>
      <c r="B187" s="3"/>
      <c r="C187" s="3" t="s">
        <v>16</v>
      </c>
      <c r="D187" s="3"/>
      <c r="E187" s="3"/>
      <c r="F187" s="65"/>
      <c r="G187" s="69"/>
      <c r="H187" s="71"/>
      <c r="I187" s="71"/>
      <c r="J187" s="71"/>
      <c r="K187" s="71"/>
      <c r="L187" s="71"/>
    </row>
    <row r="188" spans="1:12" x14ac:dyDescent="0.25">
      <c r="A188" s="5"/>
      <c r="B188" s="3"/>
      <c r="C188" s="3"/>
      <c r="D188" s="3" t="s">
        <v>17</v>
      </c>
      <c r="E188" s="3"/>
      <c r="F188" s="36">
        <v>1861958</v>
      </c>
      <c r="G188" s="36">
        <v>1844240</v>
      </c>
      <c r="H188" s="36">
        <v>1861943</v>
      </c>
      <c r="I188" s="36">
        <v>1898071</v>
      </c>
      <c r="J188" s="36">
        <v>1951558</v>
      </c>
      <c r="K188" s="36">
        <v>2015095</v>
      </c>
      <c r="L188" s="36">
        <v>2083692</v>
      </c>
    </row>
    <row r="189" spans="1:12" x14ac:dyDescent="0.25">
      <c r="A189" s="5"/>
      <c r="B189" s="3"/>
      <c r="C189" s="3"/>
      <c r="D189" s="3" t="s">
        <v>18</v>
      </c>
      <c r="E189" s="3"/>
      <c r="F189" s="81"/>
      <c r="G189" s="81"/>
      <c r="H189" s="81"/>
      <c r="I189" s="81"/>
      <c r="J189" s="81"/>
      <c r="K189" s="81"/>
      <c r="L189" s="81"/>
    </row>
    <row r="190" spans="1:12" ht="14.25" customHeight="1" x14ac:dyDescent="0.25">
      <c r="A190" s="5"/>
      <c r="B190" s="3"/>
      <c r="C190" s="3"/>
      <c r="D190" s="3"/>
      <c r="E190" s="3" t="s">
        <v>19</v>
      </c>
      <c r="F190" s="36">
        <v>2745107</v>
      </c>
      <c r="G190" s="36">
        <v>2790093</v>
      </c>
      <c r="H190" s="36">
        <v>2879328</v>
      </c>
      <c r="I190" s="36">
        <v>2993838</v>
      </c>
      <c r="J190" s="36">
        <v>3133923</v>
      </c>
      <c r="K190" s="36">
        <v>3288734</v>
      </c>
      <c r="L190" s="36">
        <v>3446720</v>
      </c>
    </row>
    <row r="191" spans="1:12" x14ac:dyDescent="0.25">
      <c r="A191" s="5"/>
      <c r="B191" s="3"/>
      <c r="C191" s="3"/>
      <c r="D191" s="3" t="s">
        <v>93</v>
      </c>
      <c r="E191" s="3"/>
      <c r="F191" s="36">
        <v>1774397</v>
      </c>
      <c r="G191" s="36">
        <v>1800604</v>
      </c>
      <c r="H191" s="36">
        <v>1865930</v>
      </c>
      <c r="I191" s="36">
        <v>1942591</v>
      </c>
      <c r="J191" s="36">
        <v>2061985</v>
      </c>
      <c r="K191" s="36">
        <v>2176658</v>
      </c>
      <c r="L191" s="36">
        <v>2298342</v>
      </c>
    </row>
    <row r="192" spans="1:12" x14ac:dyDescent="0.25">
      <c r="A192" s="5"/>
      <c r="B192" s="3"/>
      <c r="C192" s="3"/>
      <c r="D192" s="3"/>
      <c r="E192" s="3"/>
      <c r="F192" s="36"/>
      <c r="G192" s="70"/>
      <c r="H192" s="76"/>
      <c r="I192" s="76"/>
      <c r="J192" s="76"/>
      <c r="K192" s="76"/>
      <c r="L192" s="76"/>
    </row>
    <row r="193" spans="1:13" s="25" customFormat="1" ht="18.75" x14ac:dyDescent="0.25">
      <c r="A193" s="19"/>
      <c r="C193" s="3" t="s">
        <v>20</v>
      </c>
      <c r="D193" s="3"/>
      <c r="E193" s="3"/>
      <c r="F193" s="82">
        <v>34494389.299999997</v>
      </c>
      <c r="G193" s="82">
        <v>34783444.440003902</v>
      </c>
      <c r="H193" s="82">
        <v>35714602.494674683</v>
      </c>
      <c r="I193" s="82">
        <v>36943240.944929183</v>
      </c>
      <c r="J193" s="82">
        <v>38634949.925947629</v>
      </c>
      <c r="K193" s="82">
        <v>40435066.131807737</v>
      </c>
      <c r="L193" s="82">
        <v>42317589.084954351</v>
      </c>
    </row>
    <row r="194" spans="1:13" ht="18.75" x14ac:dyDescent="0.25">
      <c r="A194" s="19"/>
      <c r="B194" s="21"/>
      <c r="C194" s="3" t="s">
        <v>92</v>
      </c>
      <c r="D194" s="3"/>
      <c r="E194" s="3"/>
      <c r="F194" s="83">
        <v>366877</v>
      </c>
      <c r="G194" s="83">
        <v>366485</v>
      </c>
      <c r="H194" s="83">
        <v>369854</v>
      </c>
      <c r="I194" s="83">
        <v>375553</v>
      </c>
      <c r="J194" s="83">
        <v>382501</v>
      </c>
      <c r="K194" s="83">
        <v>389660</v>
      </c>
      <c r="L194" s="83">
        <v>397054</v>
      </c>
    </row>
    <row r="195" spans="1:13" ht="18.75" x14ac:dyDescent="0.25">
      <c r="A195" s="19"/>
      <c r="B195" s="21"/>
      <c r="C195" s="3"/>
      <c r="D195" s="3"/>
      <c r="E195" s="3"/>
      <c r="F195" s="59"/>
      <c r="G195" s="67"/>
      <c r="H195" s="68"/>
      <c r="I195" s="63"/>
      <c r="J195" s="68"/>
      <c r="K195" s="68"/>
      <c r="L195" s="68"/>
      <c r="M195" s="38" t="s">
        <v>156</v>
      </c>
    </row>
    <row r="196" spans="1:13" s="6" customFormat="1" ht="49.5" customHeight="1" x14ac:dyDescent="0.25">
      <c r="A196" s="19" t="s">
        <v>157</v>
      </c>
      <c r="B196" s="21"/>
      <c r="C196" s="25"/>
      <c r="D196" s="25"/>
      <c r="E196" s="25"/>
      <c r="F196" s="63"/>
      <c r="G196" s="61" t="s">
        <v>156</v>
      </c>
      <c r="H196" s="61"/>
      <c r="I196" s="61"/>
      <c r="J196" s="61"/>
      <c r="K196" s="61"/>
      <c r="L196" s="61"/>
    </row>
    <row r="197" spans="1:13" ht="16.5" thickBot="1" x14ac:dyDescent="0.3">
      <c r="A197" s="5"/>
      <c r="B197" s="17" t="s">
        <v>157</v>
      </c>
      <c r="C197" s="18"/>
      <c r="D197" s="18"/>
      <c r="E197" s="18"/>
      <c r="F197" s="62"/>
      <c r="G197" s="62"/>
      <c r="H197" s="62"/>
      <c r="I197" s="62"/>
      <c r="J197" s="62"/>
      <c r="K197" s="62"/>
      <c r="L197" s="62"/>
      <c r="M197" s="38"/>
    </row>
    <row r="198" spans="1:13" ht="16.5" thickTop="1" x14ac:dyDescent="0.25">
      <c r="A198" s="5"/>
      <c r="B198" s="24"/>
      <c r="C198" s="23" t="s">
        <v>136</v>
      </c>
      <c r="D198" s="24"/>
      <c r="E198" s="24"/>
      <c r="F198" s="44">
        <v>260108500</v>
      </c>
      <c r="G198" s="44">
        <v>262726700</v>
      </c>
      <c r="H198" s="44">
        <v>273431000</v>
      </c>
      <c r="I198" s="44">
        <v>292978000</v>
      </c>
      <c r="J198" s="44">
        <v>308884000</v>
      </c>
      <c r="K198" s="44">
        <v>325034000</v>
      </c>
      <c r="L198" s="44">
        <v>337684000</v>
      </c>
      <c r="M198" s="38"/>
    </row>
    <row r="199" spans="1:13" x14ac:dyDescent="0.25">
      <c r="A199" s="5"/>
      <c r="B199" s="24"/>
      <c r="C199" s="24" t="s">
        <v>133</v>
      </c>
      <c r="D199" s="24"/>
      <c r="E199" s="24"/>
      <c r="F199" s="39">
        <v>256702300</v>
      </c>
      <c r="G199" s="39">
        <v>257987800</v>
      </c>
      <c r="H199" s="39">
        <v>267448000</v>
      </c>
      <c r="I199" s="39">
        <v>285506000</v>
      </c>
      <c r="J199" s="39">
        <v>299930000</v>
      </c>
      <c r="K199" s="39">
        <v>314376000</v>
      </c>
      <c r="L199" s="39">
        <v>325058000</v>
      </c>
    </row>
    <row r="200" spans="1:13" x14ac:dyDescent="0.25">
      <c r="A200" s="5"/>
      <c r="B200" s="24"/>
      <c r="C200" s="23"/>
      <c r="D200" s="24"/>
      <c r="E200" s="24"/>
      <c r="F200" s="39"/>
      <c r="G200" s="39"/>
      <c r="H200" s="39"/>
      <c r="I200" s="39"/>
      <c r="J200" s="39"/>
      <c r="K200" s="39"/>
      <c r="L200" s="39"/>
    </row>
    <row r="201" spans="1:13" x14ac:dyDescent="0.25">
      <c r="A201" s="5"/>
      <c r="B201" s="24"/>
      <c r="C201" s="24" t="s">
        <v>70</v>
      </c>
      <c r="D201" s="24"/>
      <c r="E201" s="24"/>
      <c r="F201" s="46">
        <v>253960100</v>
      </c>
      <c r="G201" s="46">
        <v>255102300</v>
      </c>
      <c r="H201" s="46">
        <v>264582000</v>
      </c>
      <c r="I201" s="46">
        <v>282523000</v>
      </c>
      <c r="J201" s="46">
        <v>296853000</v>
      </c>
      <c r="K201" s="46">
        <v>311240000</v>
      </c>
      <c r="L201" s="46">
        <v>321858000</v>
      </c>
    </row>
    <row r="202" spans="1:13" x14ac:dyDescent="0.25">
      <c r="A202" s="5"/>
      <c r="B202" s="24"/>
      <c r="C202" s="24" t="s">
        <v>123</v>
      </c>
      <c r="D202" s="24"/>
      <c r="E202" s="24"/>
      <c r="F202" s="39">
        <v>2735900</v>
      </c>
      <c r="G202" s="39">
        <v>2877200</v>
      </c>
      <c r="H202" s="39">
        <v>2854000</v>
      </c>
      <c r="I202" s="39">
        <v>2971000</v>
      </c>
      <c r="J202" s="39">
        <v>3064000</v>
      </c>
      <c r="K202" s="39">
        <v>3123000</v>
      </c>
      <c r="L202" s="39">
        <v>3186000</v>
      </c>
    </row>
    <row r="203" spans="1:13" x14ac:dyDescent="0.25">
      <c r="A203" s="5"/>
      <c r="B203" s="24"/>
      <c r="C203" s="24" t="s">
        <v>134</v>
      </c>
      <c r="D203" s="24"/>
      <c r="E203" s="24"/>
      <c r="F203" s="39">
        <v>6300</v>
      </c>
      <c r="G203" s="39">
        <v>8300</v>
      </c>
      <c r="H203" s="39">
        <v>12000</v>
      </c>
      <c r="I203" s="39">
        <v>12000</v>
      </c>
      <c r="J203" s="39">
        <v>13000</v>
      </c>
      <c r="K203" s="39">
        <v>13000</v>
      </c>
      <c r="L203" s="39">
        <v>14000</v>
      </c>
    </row>
    <row r="204" spans="1:13" x14ac:dyDescent="0.25">
      <c r="A204" s="5"/>
      <c r="B204" s="24"/>
      <c r="C204" s="24"/>
      <c r="D204" s="24"/>
      <c r="E204" s="24"/>
      <c r="F204" s="39"/>
      <c r="G204" s="39"/>
      <c r="H204" s="39"/>
      <c r="I204" s="39"/>
      <c r="J204" s="39"/>
      <c r="K204" s="39"/>
      <c r="L204" s="39"/>
    </row>
    <row r="205" spans="1:13" x14ac:dyDescent="0.25">
      <c r="A205" s="5"/>
      <c r="B205" s="24"/>
      <c r="C205" s="24" t="s">
        <v>63</v>
      </c>
      <c r="D205" s="24"/>
      <c r="E205" s="24"/>
      <c r="F205" s="39">
        <v>3405500</v>
      </c>
      <c r="G205" s="39">
        <v>4738100</v>
      </c>
      <c r="H205" s="39">
        <v>5982000</v>
      </c>
      <c r="I205" s="39">
        <v>7471000</v>
      </c>
      <c r="J205" s="39">
        <v>8953000</v>
      </c>
      <c r="K205" s="39">
        <v>10656000</v>
      </c>
      <c r="L205" s="39">
        <v>12624000</v>
      </c>
    </row>
    <row r="206" spans="1:13" x14ac:dyDescent="0.25">
      <c r="A206" s="5"/>
      <c r="B206" s="24"/>
      <c r="C206" s="24" t="s">
        <v>135</v>
      </c>
      <c r="D206" s="24"/>
      <c r="E206" s="24"/>
      <c r="F206" s="39">
        <v>700</v>
      </c>
      <c r="G206" s="39">
        <v>800</v>
      </c>
      <c r="H206" s="39">
        <v>1000</v>
      </c>
      <c r="I206" s="39">
        <v>1000</v>
      </c>
      <c r="J206" s="39">
        <v>1000</v>
      </c>
      <c r="K206" s="39">
        <v>2000</v>
      </c>
      <c r="L206" s="39">
        <v>2000</v>
      </c>
    </row>
    <row r="207" spans="1:13" x14ac:dyDescent="0.25">
      <c r="A207" s="5"/>
      <c r="B207" s="24"/>
      <c r="C207" s="24"/>
      <c r="D207" s="24"/>
      <c r="E207" s="24"/>
      <c r="F207" s="39"/>
      <c r="G207" s="39"/>
      <c r="H207" s="39"/>
      <c r="I207" s="39"/>
      <c r="J207" s="39"/>
      <c r="K207" s="39"/>
      <c r="L207" s="39"/>
      <c r="M207" s="38"/>
    </row>
    <row r="208" spans="1:13" ht="15.75" customHeight="1" x14ac:dyDescent="0.25">
      <c r="A208" s="5"/>
      <c r="B208" s="24"/>
      <c r="C208" s="24" t="s">
        <v>95</v>
      </c>
      <c r="D208" s="24"/>
      <c r="E208" s="24"/>
      <c r="F208" s="39">
        <v>184912900</v>
      </c>
      <c r="G208" s="39">
        <v>176914000</v>
      </c>
      <c r="H208" s="39">
        <v>174153000</v>
      </c>
      <c r="I208" s="39">
        <v>175919000</v>
      </c>
      <c r="J208" s="39">
        <v>174115000</v>
      </c>
      <c r="K208" s="39">
        <v>171201000</v>
      </c>
      <c r="L208" s="39">
        <v>165344000</v>
      </c>
    </row>
    <row r="209" spans="1:12" x14ac:dyDescent="0.25">
      <c r="A209" s="5"/>
      <c r="B209" s="24"/>
      <c r="C209" s="24" t="s">
        <v>72</v>
      </c>
      <c r="D209" s="24"/>
      <c r="E209" s="24"/>
      <c r="F209" s="39">
        <v>69047200</v>
      </c>
      <c r="G209" s="39">
        <v>78188300</v>
      </c>
      <c r="H209" s="39">
        <v>90429000</v>
      </c>
      <c r="I209" s="39">
        <v>106604000</v>
      </c>
      <c r="J209" s="39">
        <v>122738000</v>
      </c>
      <c r="K209" s="39">
        <v>140039000</v>
      </c>
      <c r="L209" s="39">
        <v>156514000</v>
      </c>
    </row>
    <row r="210" spans="1:12" x14ac:dyDescent="0.25">
      <c r="A210" s="5"/>
      <c r="B210" s="24"/>
      <c r="C210" s="24"/>
      <c r="D210" s="24"/>
      <c r="E210" s="24"/>
      <c r="F210" s="39"/>
      <c r="G210" s="39"/>
      <c r="H210" s="39"/>
      <c r="I210" s="39"/>
      <c r="J210" s="39"/>
      <c r="K210" s="39"/>
      <c r="L210" s="39"/>
    </row>
    <row r="211" spans="1:12" x14ac:dyDescent="0.25">
      <c r="A211" s="5"/>
      <c r="B211" s="24"/>
      <c r="C211" s="24" t="s">
        <v>150</v>
      </c>
      <c r="D211" s="24"/>
      <c r="E211" s="24"/>
      <c r="F211" s="39">
        <v>2016900</v>
      </c>
      <c r="G211" s="39">
        <v>2064500</v>
      </c>
      <c r="H211" s="39">
        <v>2108100</v>
      </c>
      <c r="I211" s="39">
        <v>2147600</v>
      </c>
      <c r="J211" s="39">
        <v>2185600</v>
      </c>
      <c r="K211" s="39">
        <v>2222600</v>
      </c>
      <c r="L211" s="39">
        <v>2257500</v>
      </c>
    </row>
    <row r="212" spans="1:12" x14ac:dyDescent="0.25">
      <c r="A212" s="5"/>
      <c r="B212" s="24"/>
      <c r="C212" s="24"/>
      <c r="D212" s="24"/>
      <c r="E212" s="24"/>
      <c r="F212" s="39"/>
      <c r="G212" s="39"/>
      <c r="H212" s="39"/>
      <c r="I212" s="39"/>
      <c r="J212" s="39"/>
      <c r="K212" s="39"/>
      <c r="L212" s="39"/>
    </row>
    <row r="213" spans="1:12" x14ac:dyDescent="0.25">
      <c r="A213" s="5"/>
      <c r="B213" s="24"/>
      <c r="C213" s="24" t="s">
        <v>115</v>
      </c>
      <c r="D213" s="24"/>
      <c r="E213" s="24"/>
      <c r="F213" s="39">
        <v>1920800</v>
      </c>
      <c r="G213" s="39">
        <v>1976000</v>
      </c>
      <c r="H213" s="39">
        <v>2018300</v>
      </c>
      <c r="I213" s="39">
        <v>2047700</v>
      </c>
      <c r="J213" s="39">
        <v>2065500</v>
      </c>
      <c r="K213" s="39">
        <v>2068800</v>
      </c>
      <c r="L213" s="39">
        <v>2036500</v>
      </c>
    </row>
    <row r="214" spans="1:12" x14ac:dyDescent="0.25">
      <c r="A214" s="5"/>
      <c r="B214" s="24"/>
      <c r="C214" s="24"/>
      <c r="D214" s="24"/>
      <c r="E214" s="24" t="s">
        <v>116</v>
      </c>
      <c r="F214" s="39">
        <v>1002300</v>
      </c>
      <c r="G214" s="39">
        <v>1030300</v>
      </c>
      <c r="H214" s="39">
        <v>1052100</v>
      </c>
      <c r="I214" s="39">
        <v>1067800</v>
      </c>
      <c r="J214" s="39">
        <v>1077800</v>
      </c>
      <c r="K214" s="39">
        <v>1080400</v>
      </c>
      <c r="L214" s="39">
        <v>1064500</v>
      </c>
    </row>
    <row r="215" spans="1:12" x14ac:dyDescent="0.25">
      <c r="A215" s="5"/>
      <c r="B215" s="24"/>
      <c r="C215" s="24"/>
      <c r="D215" s="24"/>
      <c r="E215" s="24" t="s">
        <v>117</v>
      </c>
      <c r="F215" s="39">
        <v>918500</v>
      </c>
      <c r="G215" s="39">
        <v>945700</v>
      </c>
      <c r="H215" s="39">
        <v>966200</v>
      </c>
      <c r="I215" s="39">
        <v>979900</v>
      </c>
      <c r="J215" s="39">
        <v>987700</v>
      </c>
      <c r="K215" s="39">
        <v>988400</v>
      </c>
      <c r="L215" s="39">
        <v>972000</v>
      </c>
    </row>
    <row r="216" spans="1:12" ht="9.9499999999999993" customHeight="1" x14ac:dyDescent="0.25">
      <c r="A216" s="5"/>
      <c r="B216" s="3"/>
      <c r="C216" s="3"/>
      <c r="D216" s="3"/>
      <c r="E216" s="3"/>
      <c r="F216" s="35"/>
      <c r="G216" s="35"/>
      <c r="H216" s="35"/>
      <c r="I216" s="35"/>
      <c r="J216" s="35"/>
      <c r="K216" s="35"/>
      <c r="L216" s="35"/>
    </row>
    <row r="217" spans="1:12" x14ac:dyDescent="0.25">
      <c r="A217" s="5"/>
      <c r="B217" s="24"/>
      <c r="C217" s="24" t="s">
        <v>79</v>
      </c>
      <c r="D217" s="24"/>
      <c r="E217" s="24"/>
      <c r="F217" s="39">
        <v>1176700</v>
      </c>
      <c r="G217" s="39">
        <v>1288400</v>
      </c>
      <c r="H217" s="39">
        <v>1392800</v>
      </c>
      <c r="I217" s="39">
        <v>1492700</v>
      </c>
      <c r="J217" s="39">
        <v>1588200</v>
      </c>
      <c r="K217" s="39">
        <v>1680200</v>
      </c>
      <c r="L217" s="39">
        <v>1767500</v>
      </c>
    </row>
    <row r="218" spans="1:12" x14ac:dyDescent="0.25">
      <c r="A218" s="5"/>
      <c r="B218" s="24"/>
      <c r="C218" s="24"/>
      <c r="D218" s="24"/>
      <c r="E218" s="24" t="s">
        <v>80</v>
      </c>
      <c r="F218" s="39">
        <v>585600</v>
      </c>
      <c r="G218" s="39">
        <v>642800</v>
      </c>
      <c r="H218" s="39">
        <v>696700</v>
      </c>
      <c r="I218" s="39">
        <v>748700</v>
      </c>
      <c r="J218" s="39">
        <v>798500</v>
      </c>
      <c r="K218" s="39">
        <v>846600</v>
      </c>
      <c r="L218" s="39">
        <v>892300</v>
      </c>
    </row>
    <row r="219" spans="1:12" x14ac:dyDescent="0.25">
      <c r="A219" s="5"/>
      <c r="B219" s="24"/>
      <c r="C219" s="24"/>
      <c r="D219" s="24"/>
      <c r="E219" s="24" t="s">
        <v>81</v>
      </c>
      <c r="F219" s="39">
        <v>591100</v>
      </c>
      <c r="G219" s="39">
        <v>645600</v>
      </c>
      <c r="H219" s="39">
        <v>696100</v>
      </c>
      <c r="I219" s="39">
        <v>744000</v>
      </c>
      <c r="J219" s="39">
        <v>789700</v>
      </c>
      <c r="K219" s="39">
        <v>833600</v>
      </c>
      <c r="L219" s="39">
        <v>875200</v>
      </c>
    </row>
    <row r="220" spans="1:12" ht="9.9499999999999993" customHeight="1" x14ac:dyDescent="0.25">
      <c r="A220" s="5"/>
      <c r="B220" s="3"/>
      <c r="C220" s="3"/>
      <c r="D220" s="3"/>
      <c r="E220" s="3"/>
      <c r="F220" s="35"/>
      <c r="G220" s="35"/>
      <c r="H220" s="35"/>
      <c r="I220" s="35"/>
      <c r="J220" s="35"/>
      <c r="K220" s="35"/>
      <c r="L220" s="35"/>
    </row>
    <row r="221" spans="1:12" x14ac:dyDescent="0.25">
      <c r="A221" s="5"/>
      <c r="B221" s="24"/>
      <c r="C221" s="24" t="s">
        <v>48</v>
      </c>
      <c r="D221" s="24"/>
      <c r="E221" s="24"/>
      <c r="F221" s="39">
        <v>1061900</v>
      </c>
      <c r="G221" s="39">
        <v>1174700</v>
      </c>
      <c r="H221" s="39">
        <v>1275800</v>
      </c>
      <c r="I221" s="39">
        <v>1376000</v>
      </c>
      <c r="J221" s="39">
        <v>1473100</v>
      </c>
      <c r="K221" s="39">
        <v>1567500</v>
      </c>
      <c r="L221" s="39">
        <v>1658900</v>
      </c>
    </row>
    <row r="222" spans="1:12" x14ac:dyDescent="0.25">
      <c r="A222" s="5"/>
      <c r="B222" s="24"/>
      <c r="C222" s="24"/>
      <c r="D222" s="24"/>
      <c r="E222" s="24" t="s">
        <v>50</v>
      </c>
      <c r="F222" s="39">
        <v>536000</v>
      </c>
      <c r="G222" s="39">
        <v>593000</v>
      </c>
      <c r="H222" s="39">
        <v>644900</v>
      </c>
      <c r="I222" s="39">
        <v>696600</v>
      </c>
      <c r="J222" s="39">
        <v>746900</v>
      </c>
      <c r="K222" s="39">
        <v>795900</v>
      </c>
      <c r="L222" s="39">
        <v>843300</v>
      </c>
    </row>
    <row r="223" spans="1:12" x14ac:dyDescent="0.25">
      <c r="A223" s="5"/>
      <c r="B223" s="24"/>
      <c r="C223" s="24"/>
      <c r="D223" s="24"/>
      <c r="E223" s="24" t="s">
        <v>49</v>
      </c>
      <c r="F223" s="39">
        <v>525900</v>
      </c>
      <c r="G223" s="39">
        <v>581700</v>
      </c>
      <c r="H223" s="39">
        <v>630900</v>
      </c>
      <c r="I223" s="39">
        <v>679400</v>
      </c>
      <c r="J223" s="39">
        <v>726200</v>
      </c>
      <c r="K223" s="39">
        <v>771600</v>
      </c>
      <c r="L223" s="39">
        <v>815600</v>
      </c>
    </row>
    <row r="224" spans="1:12" x14ac:dyDescent="0.25">
      <c r="A224" s="5"/>
      <c r="B224" s="24"/>
      <c r="C224" s="24"/>
      <c r="D224" s="24"/>
      <c r="E224" s="24"/>
      <c r="F224" s="35"/>
      <c r="G224" s="35"/>
      <c r="H224" s="35"/>
      <c r="I224" s="35"/>
      <c r="J224" s="35"/>
      <c r="K224" s="35"/>
      <c r="L224" s="35"/>
    </row>
    <row r="225" spans="1:12" x14ac:dyDescent="0.25">
      <c r="A225" s="5"/>
      <c r="B225" s="24"/>
      <c r="C225" s="24" t="s">
        <v>110</v>
      </c>
      <c r="D225" s="24"/>
      <c r="E225" s="24"/>
      <c r="F225" s="39">
        <v>9210</v>
      </c>
      <c r="G225" s="39">
        <v>11340</v>
      </c>
      <c r="H225" s="39">
        <v>13770</v>
      </c>
      <c r="I225" s="39">
        <v>16400</v>
      </c>
      <c r="J225" s="39">
        <v>19200</v>
      </c>
      <c r="K225" s="39">
        <v>22170</v>
      </c>
      <c r="L225" s="39">
        <v>25290</v>
      </c>
    </row>
    <row r="226" spans="1:12" x14ac:dyDescent="0.25">
      <c r="A226" s="5"/>
      <c r="B226" s="24"/>
      <c r="C226" s="24"/>
      <c r="D226" s="24"/>
      <c r="E226" s="24"/>
      <c r="F226" s="35"/>
      <c r="G226" s="35"/>
      <c r="H226" s="35"/>
      <c r="I226" s="35"/>
      <c r="J226" s="35"/>
      <c r="K226" s="35"/>
      <c r="L226" s="35"/>
    </row>
    <row r="227" spans="1:12" x14ac:dyDescent="0.25">
      <c r="A227" s="5"/>
      <c r="B227" s="24"/>
      <c r="C227" s="24" t="s">
        <v>51</v>
      </c>
      <c r="D227" s="24"/>
      <c r="E227" s="24"/>
      <c r="F227" s="39">
        <v>96300</v>
      </c>
      <c r="G227" s="39">
        <v>89500</v>
      </c>
      <c r="H227" s="39">
        <v>86300</v>
      </c>
      <c r="I227" s="39">
        <v>85900</v>
      </c>
      <c r="J227" s="39">
        <v>84300</v>
      </c>
      <c r="K227" s="39">
        <v>82800</v>
      </c>
      <c r="L227" s="39">
        <v>81200</v>
      </c>
    </row>
    <row r="228" spans="1:12" x14ac:dyDescent="0.25">
      <c r="A228" s="5"/>
      <c r="B228" s="24"/>
      <c r="C228" s="24"/>
      <c r="D228" s="24"/>
      <c r="E228" s="24" t="s">
        <v>52</v>
      </c>
      <c r="F228" s="39">
        <v>81800</v>
      </c>
      <c r="G228" s="39">
        <v>76700</v>
      </c>
      <c r="H228" s="39">
        <v>74600</v>
      </c>
      <c r="I228" s="39">
        <v>74800</v>
      </c>
      <c r="J228" s="39">
        <v>73900</v>
      </c>
      <c r="K228" s="39">
        <v>73000</v>
      </c>
      <c r="L228" s="39">
        <v>72000</v>
      </c>
    </row>
    <row r="229" spans="1:12" x14ac:dyDescent="0.25">
      <c r="A229" s="5"/>
      <c r="B229" s="24"/>
      <c r="C229" s="24"/>
      <c r="D229" s="24"/>
      <c r="E229" s="24" t="s">
        <v>53</v>
      </c>
      <c r="F229" s="39">
        <v>112100</v>
      </c>
      <c r="G229" s="39">
        <v>103400</v>
      </c>
      <c r="H229" s="39">
        <v>99000</v>
      </c>
      <c r="I229" s="39">
        <v>98000</v>
      </c>
      <c r="J229" s="39">
        <v>95700</v>
      </c>
      <c r="K229" s="39">
        <v>93500</v>
      </c>
      <c r="L229" s="39">
        <v>91200</v>
      </c>
    </row>
    <row r="230" spans="1:12" x14ac:dyDescent="0.25">
      <c r="A230" s="5"/>
      <c r="B230" s="24"/>
      <c r="C230" s="24"/>
      <c r="D230" s="24"/>
      <c r="E230" s="24"/>
      <c r="F230" s="35"/>
      <c r="G230" s="35"/>
      <c r="H230" s="35"/>
      <c r="I230" s="35"/>
      <c r="J230" s="35"/>
      <c r="K230" s="35"/>
      <c r="L230" s="35"/>
    </row>
    <row r="231" spans="1:12" x14ac:dyDescent="0.25">
      <c r="A231" s="5"/>
      <c r="B231" s="24"/>
      <c r="C231" s="24" t="s">
        <v>54</v>
      </c>
      <c r="D231" s="24"/>
      <c r="E231" s="24"/>
      <c r="F231" s="39">
        <v>58600</v>
      </c>
      <c r="G231" s="39">
        <v>60600</v>
      </c>
      <c r="H231" s="39">
        <v>64800</v>
      </c>
      <c r="I231" s="39">
        <v>71300</v>
      </c>
      <c r="J231" s="39">
        <v>77200</v>
      </c>
      <c r="K231" s="39">
        <v>83300</v>
      </c>
      <c r="L231" s="39">
        <v>88400</v>
      </c>
    </row>
    <row r="232" spans="1:12" x14ac:dyDescent="0.25">
      <c r="A232" s="5"/>
      <c r="B232" s="24"/>
      <c r="C232" s="24"/>
      <c r="D232" s="24"/>
      <c r="E232" s="24" t="s">
        <v>94</v>
      </c>
      <c r="F232" s="39">
        <v>50200</v>
      </c>
      <c r="G232" s="39">
        <v>52200</v>
      </c>
      <c r="H232" s="39">
        <v>56100</v>
      </c>
      <c r="I232" s="39">
        <v>62000</v>
      </c>
      <c r="J232" s="39">
        <v>67400</v>
      </c>
      <c r="K232" s="39">
        <v>73000</v>
      </c>
      <c r="L232" s="39">
        <v>77900</v>
      </c>
    </row>
    <row r="233" spans="1:12" x14ac:dyDescent="0.25">
      <c r="A233" s="5"/>
      <c r="B233" s="24"/>
      <c r="C233" s="24"/>
      <c r="D233" s="24"/>
      <c r="E233" s="24" t="s">
        <v>55</v>
      </c>
      <c r="F233" s="39">
        <v>67000</v>
      </c>
      <c r="G233" s="39">
        <v>69000</v>
      </c>
      <c r="H233" s="39">
        <v>73600</v>
      </c>
      <c r="I233" s="39">
        <v>80700</v>
      </c>
      <c r="J233" s="39">
        <v>87100</v>
      </c>
      <c r="K233" s="39">
        <v>93700</v>
      </c>
      <c r="L233" s="39">
        <v>99300</v>
      </c>
    </row>
    <row r="234" spans="1:12" x14ac:dyDescent="0.25">
      <c r="A234" s="5"/>
      <c r="B234" s="24"/>
      <c r="C234" s="24"/>
      <c r="D234" s="24"/>
      <c r="E234" s="24"/>
      <c r="F234" s="35"/>
      <c r="G234" s="35"/>
      <c r="H234" s="35"/>
      <c r="I234" s="35"/>
      <c r="J234" s="35"/>
      <c r="K234" s="35"/>
      <c r="L234" s="35"/>
    </row>
    <row r="235" spans="1:12" x14ac:dyDescent="0.25">
      <c r="A235" s="5"/>
      <c r="B235" s="24"/>
      <c r="C235" s="24" t="s">
        <v>56</v>
      </c>
      <c r="D235" s="24"/>
      <c r="E235" s="24"/>
      <c r="F235" s="39">
        <v>3200</v>
      </c>
      <c r="G235" s="39">
        <v>4010</v>
      </c>
      <c r="H235" s="39">
        <v>4660</v>
      </c>
      <c r="I235" s="39">
        <v>5400</v>
      </c>
      <c r="J235" s="39">
        <v>6040</v>
      </c>
      <c r="K235" s="39">
        <v>6760</v>
      </c>
      <c r="L235" s="39">
        <v>7560</v>
      </c>
    </row>
    <row r="236" spans="1:12" x14ac:dyDescent="0.25">
      <c r="A236" s="5"/>
      <c r="B236" s="24"/>
      <c r="C236" s="24"/>
      <c r="D236" s="24"/>
      <c r="E236" s="24" t="s">
        <v>57</v>
      </c>
      <c r="F236" s="39">
        <v>2940</v>
      </c>
      <c r="G236" s="39">
        <v>3670</v>
      </c>
      <c r="H236" s="39">
        <v>4240</v>
      </c>
      <c r="I236" s="39">
        <v>4900</v>
      </c>
      <c r="J236" s="39">
        <v>5450</v>
      </c>
      <c r="K236" s="39">
        <v>6070</v>
      </c>
      <c r="L236" s="39">
        <v>6770</v>
      </c>
    </row>
    <row r="237" spans="1:12" x14ac:dyDescent="0.25">
      <c r="A237" s="5"/>
      <c r="B237" s="24"/>
      <c r="C237" s="24"/>
      <c r="D237" s="24"/>
      <c r="E237" s="24" t="s">
        <v>82</v>
      </c>
      <c r="F237" s="39">
        <v>3470</v>
      </c>
      <c r="G237" s="39">
        <v>4350</v>
      </c>
      <c r="H237" s="39">
        <v>5080</v>
      </c>
      <c r="I237" s="39">
        <v>5910</v>
      </c>
      <c r="J237" s="39">
        <v>6650</v>
      </c>
      <c r="K237" s="39">
        <v>7460</v>
      </c>
      <c r="L237" s="39">
        <v>8390</v>
      </c>
    </row>
    <row r="238" spans="1:12" x14ac:dyDescent="0.25">
      <c r="A238" s="5"/>
      <c r="B238" s="24"/>
      <c r="C238" s="24"/>
      <c r="D238" s="24"/>
      <c r="E238" s="24"/>
      <c r="F238" s="55"/>
      <c r="G238" s="55"/>
      <c r="H238" s="35"/>
      <c r="I238" s="35"/>
      <c r="J238" s="35"/>
      <c r="K238" s="35"/>
      <c r="L238" s="35"/>
    </row>
    <row r="239" spans="1:12" x14ac:dyDescent="0.25">
      <c r="A239" s="5"/>
      <c r="B239" s="24"/>
      <c r="C239" s="24" t="s">
        <v>111</v>
      </c>
      <c r="D239" s="24"/>
      <c r="E239" s="24"/>
      <c r="F239" s="39">
        <v>2220</v>
      </c>
      <c r="G239" s="39">
        <v>2620</v>
      </c>
      <c r="H239" s="39">
        <v>2910</v>
      </c>
      <c r="I239" s="39">
        <v>3230</v>
      </c>
      <c r="J239" s="39">
        <v>3450</v>
      </c>
      <c r="K239" s="39">
        <v>3670</v>
      </c>
      <c r="L239" s="39">
        <v>3930</v>
      </c>
    </row>
    <row r="240" spans="1:12" x14ac:dyDescent="0.25">
      <c r="A240" s="5"/>
      <c r="B240" s="24"/>
      <c r="C240" s="24"/>
      <c r="D240" s="24"/>
      <c r="E240" s="24"/>
      <c r="F240" s="35"/>
      <c r="G240" s="35"/>
      <c r="H240" s="35"/>
      <c r="I240" s="35"/>
      <c r="J240" s="35"/>
      <c r="K240" s="35"/>
      <c r="L240" s="35"/>
    </row>
    <row r="241" spans="1:12" x14ac:dyDescent="0.25">
      <c r="A241" s="5"/>
      <c r="B241" s="24"/>
      <c r="C241" s="24" t="s">
        <v>60</v>
      </c>
      <c r="D241" s="24"/>
      <c r="E241" s="24"/>
      <c r="F241" s="56">
        <v>1.0001645788464901</v>
      </c>
      <c r="G241" s="56">
        <v>1.00013901055092</v>
      </c>
      <c r="H241" s="56">
        <v>0.99999997750000014</v>
      </c>
      <c r="I241" s="56">
        <v>1.0000299870000002</v>
      </c>
      <c r="J241" s="56">
        <v>1.0000099890000003</v>
      </c>
      <c r="K241" s="56">
        <v>0.99998999100000041</v>
      </c>
      <c r="L241" s="56">
        <v>0.99990000000000001</v>
      </c>
    </row>
    <row r="242" spans="1:12" x14ac:dyDescent="0.25">
      <c r="A242" s="5"/>
      <c r="C242" s="24" t="s">
        <v>61</v>
      </c>
      <c r="D242" s="24"/>
      <c r="E242" s="24"/>
      <c r="F242" s="56">
        <v>1.0010982743215999</v>
      </c>
      <c r="G242" s="56">
        <v>1.00106227471916</v>
      </c>
      <c r="H242" s="56">
        <v>1.0013373047999998</v>
      </c>
      <c r="I242" s="56">
        <v>1.0012375385999999</v>
      </c>
      <c r="J242" s="56">
        <v>1.0011377323999999</v>
      </c>
      <c r="K242" s="56">
        <v>1.0011378761999998</v>
      </c>
      <c r="L242" s="56">
        <v>1.0011379999999999</v>
      </c>
    </row>
    <row r="243" spans="1:12" s="25" customFormat="1" ht="14.25" customHeight="1" x14ac:dyDescent="0.25">
      <c r="A243" s="19"/>
      <c r="C243" s="24" t="s">
        <v>62</v>
      </c>
      <c r="D243" s="24"/>
      <c r="E243" s="24"/>
      <c r="F243" s="56">
        <v>0.99506346602546403</v>
      </c>
      <c r="G243" s="56">
        <v>1.0006995559279999</v>
      </c>
      <c r="H243" s="56">
        <v>1.0003863500000001</v>
      </c>
      <c r="I243" s="56">
        <v>0.99848250000000005</v>
      </c>
      <c r="J243" s="56">
        <v>0.99848250000000005</v>
      </c>
      <c r="K243" s="56">
        <v>0.99848250000000005</v>
      </c>
      <c r="L243" s="56">
        <v>0.9979849999999999</v>
      </c>
    </row>
    <row r="244" spans="1:12" s="25" customFormat="1" ht="14.25" customHeight="1" x14ac:dyDescent="0.25">
      <c r="A244" s="19"/>
      <c r="C244" s="24"/>
      <c r="D244" s="24"/>
      <c r="E244" s="24"/>
      <c r="F244" s="35"/>
      <c r="G244" s="35"/>
      <c r="H244" s="35"/>
      <c r="I244" s="35"/>
      <c r="J244" s="35"/>
      <c r="K244" s="35"/>
      <c r="L244" s="35"/>
    </row>
    <row r="245" spans="1:12" s="25" customFormat="1" ht="14.25" customHeight="1" x14ac:dyDescent="0.25">
      <c r="A245" s="19"/>
      <c r="C245" s="24" t="s">
        <v>126</v>
      </c>
      <c r="D245" s="24"/>
      <c r="E245" s="24"/>
      <c r="F245" s="35"/>
      <c r="G245" s="35"/>
      <c r="H245" s="35"/>
      <c r="I245" s="35"/>
      <c r="J245" s="35"/>
      <c r="K245" s="35"/>
      <c r="L245" s="35"/>
    </row>
    <row r="246" spans="1:12" s="25" customFormat="1" ht="14.25" customHeight="1" x14ac:dyDescent="0.25">
      <c r="A246" s="19"/>
      <c r="C246" s="27"/>
      <c r="D246" s="24" t="s">
        <v>121</v>
      </c>
      <c r="E246" s="24"/>
      <c r="F246" s="39">
        <v>921900</v>
      </c>
      <c r="G246" s="39">
        <v>895200</v>
      </c>
      <c r="H246" s="39">
        <v>704000</v>
      </c>
      <c r="I246" s="39">
        <v>865000</v>
      </c>
      <c r="J246" s="39">
        <v>914000</v>
      </c>
      <c r="K246" s="39">
        <v>938000</v>
      </c>
      <c r="L246" s="39">
        <v>963000</v>
      </c>
    </row>
    <row r="247" spans="1:12" s="25" customFormat="1" ht="14.25" customHeight="1" x14ac:dyDescent="0.25">
      <c r="A247" s="19"/>
      <c r="C247" s="27"/>
      <c r="D247" s="24" t="s">
        <v>125</v>
      </c>
      <c r="E247" s="24"/>
      <c r="F247" s="39">
        <v>820000</v>
      </c>
      <c r="G247" s="39">
        <v>865000</v>
      </c>
      <c r="H247" s="39">
        <v>930000</v>
      </c>
      <c r="I247" s="39">
        <v>955000</v>
      </c>
      <c r="J247" s="39">
        <v>985000</v>
      </c>
      <c r="K247" s="39">
        <v>1014000</v>
      </c>
      <c r="L247" s="39">
        <v>1044000</v>
      </c>
    </row>
    <row r="248" spans="1:12" s="25" customFormat="1" ht="14.25" customHeight="1" x14ac:dyDescent="0.25">
      <c r="A248" s="19"/>
      <c r="C248" s="27"/>
      <c r="D248" s="24" t="s">
        <v>124</v>
      </c>
      <c r="E248" s="24"/>
      <c r="F248" s="39">
        <v>679000</v>
      </c>
      <c r="G248" s="39">
        <v>828000</v>
      </c>
      <c r="H248" s="39">
        <v>861000</v>
      </c>
      <c r="I248" s="39">
        <v>818000</v>
      </c>
      <c r="J248" s="39">
        <v>825000</v>
      </c>
      <c r="K248" s="39">
        <v>824000</v>
      </c>
      <c r="L248" s="39">
        <v>825000</v>
      </c>
    </row>
    <row r="249" spans="1:12" s="25" customFormat="1" ht="14.25" customHeight="1" x14ac:dyDescent="0.25">
      <c r="A249" s="19"/>
      <c r="C249" s="27"/>
      <c r="D249" s="24" t="s">
        <v>122</v>
      </c>
      <c r="E249" s="24"/>
      <c r="F249" s="39">
        <v>315000</v>
      </c>
      <c r="G249" s="39">
        <v>289000</v>
      </c>
      <c r="H249" s="39">
        <v>359000</v>
      </c>
      <c r="I249" s="39">
        <v>333000</v>
      </c>
      <c r="J249" s="39">
        <v>340000</v>
      </c>
      <c r="K249" s="39">
        <v>347000</v>
      </c>
      <c r="L249" s="39">
        <v>354000</v>
      </c>
    </row>
    <row r="250" spans="1:12" ht="12.75" customHeight="1" x14ac:dyDescent="0.25">
      <c r="A250" s="19"/>
      <c r="B250" s="21"/>
      <c r="C250" s="3"/>
      <c r="D250" s="3"/>
      <c r="E250" s="3"/>
    </row>
  </sheetData>
  <mergeCells count="2">
    <mergeCell ref="C161:E161"/>
    <mergeCell ref="C160:E160"/>
  </mergeCells>
  <phoneticPr fontId="26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2015-07-24, dnr VER 2015-2</oddFooter>
  </headerFooter>
  <rowBreaks count="3" manualBreakCount="3">
    <brk id="42" max="16383" man="1"/>
    <brk id="146" max="16383" man="1"/>
    <brk id="1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8"/>
  <sheetViews>
    <sheetView workbookViewId="0">
      <selection activeCell="K22" sqref="K22"/>
    </sheetView>
  </sheetViews>
  <sheetFormatPr defaultRowHeight="12.75" x14ac:dyDescent="0.2"/>
  <cols>
    <col min="1" max="1" width="45.7109375" bestFit="1" customWidth="1"/>
    <col min="2" max="2" width="12.42578125" bestFit="1" customWidth="1"/>
    <col min="3" max="3" width="12.28515625" bestFit="1" customWidth="1"/>
    <col min="4" max="4" width="12.5703125" bestFit="1" customWidth="1"/>
    <col min="5" max="7" width="12.28515625" bestFit="1" customWidth="1"/>
    <col min="8" max="8" width="11" customWidth="1"/>
    <col min="9" max="9" width="10.42578125" customWidth="1"/>
    <col min="10" max="10" width="10" customWidth="1"/>
    <col min="11" max="11" width="10.85546875" customWidth="1"/>
  </cols>
  <sheetData>
    <row r="3" spans="1:11" x14ac:dyDescent="0.2">
      <c r="B3" s="8"/>
      <c r="C3" s="8"/>
      <c r="D3" s="8">
        <v>2013</v>
      </c>
      <c r="E3" s="8">
        <v>2014</v>
      </c>
      <c r="F3" s="8">
        <v>2015</v>
      </c>
      <c r="G3" s="8">
        <v>2016</v>
      </c>
      <c r="H3" s="8">
        <v>2017</v>
      </c>
      <c r="I3" s="8">
        <v>2018</v>
      </c>
      <c r="J3" s="8">
        <v>2019</v>
      </c>
      <c r="K3" s="8"/>
    </row>
    <row r="4" spans="1:11" x14ac:dyDescent="0.2">
      <c r="A4" s="30" t="str">
        <f>Enkät!B46</f>
        <v>1:1 Garantipension till ålderspension</v>
      </c>
      <c r="B4" s="30"/>
      <c r="C4" s="30"/>
      <c r="D4" s="30">
        <f>Enkät!F47</f>
        <v>16751265</v>
      </c>
      <c r="E4" s="30">
        <f>Enkät!G47</f>
        <v>16539279</v>
      </c>
      <c r="F4" s="30">
        <f>Enkät!H47</f>
        <v>15745300</v>
      </c>
      <c r="G4" s="30">
        <f>Enkät!I47</f>
        <v>14343700</v>
      </c>
      <c r="H4" s="30">
        <f>Enkät!J47</f>
        <v>13268300</v>
      </c>
      <c r="I4" s="30">
        <f>Enkät!K47</f>
        <v>12834900</v>
      </c>
      <c r="J4" s="30">
        <f>Enkät!L47</f>
        <v>12962700</v>
      </c>
      <c r="K4" s="30"/>
    </row>
    <row r="5" spans="1:11" x14ac:dyDescent="0.2">
      <c r="A5" s="30" t="str">
        <f>Enkät!B81</f>
        <v>1:2 Efterlevandepensioner till vuxna</v>
      </c>
      <c r="B5" s="30"/>
      <c r="C5" s="30"/>
      <c r="D5" s="30">
        <f>Enkät!F82</f>
        <v>13882783</v>
      </c>
      <c r="E5" s="30">
        <f>Enkät!G82</f>
        <v>13035233</v>
      </c>
      <c r="F5" s="30">
        <f>Enkät!H82</f>
        <v>12427300</v>
      </c>
      <c r="G5" s="30">
        <f>Enkät!I82</f>
        <v>11915200</v>
      </c>
      <c r="H5" s="30">
        <f>Enkät!J82</f>
        <v>11488800</v>
      </c>
      <c r="I5" s="30">
        <f>Enkät!K82</f>
        <v>11019000</v>
      </c>
      <c r="J5" s="30">
        <f>Enkät!L82</f>
        <v>10472900</v>
      </c>
      <c r="K5" s="30"/>
    </row>
    <row r="6" spans="1:11" x14ac:dyDescent="0.2">
      <c r="A6" s="30" t="str">
        <f>Enkät!B120</f>
        <v>1:3 Bostadstillägg till pensionärer</v>
      </c>
      <c r="B6" s="30"/>
      <c r="C6" s="30"/>
      <c r="D6" s="30">
        <f>Enkät!F121</f>
        <v>8182270.8795659551</v>
      </c>
      <c r="E6" s="30">
        <f>Enkät!G121</f>
        <v>8492629.1835188568</v>
      </c>
      <c r="F6" s="30">
        <f>Enkät!H121</f>
        <v>8642100</v>
      </c>
      <c r="G6" s="30">
        <f>Enkät!I121</f>
        <v>8404300</v>
      </c>
      <c r="H6" s="30">
        <f>Enkät!J121</f>
        <v>8176500</v>
      </c>
      <c r="I6" s="30">
        <f>Enkät!K121</f>
        <v>7981000</v>
      </c>
      <c r="J6" s="30">
        <f>Enkät!L121</f>
        <v>7822200</v>
      </c>
      <c r="K6" s="30"/>
    </row>
    <row r="7" spans="1:11" x14ac:dyDescent="0.2">
      <c r="A7" s="30" t="str">
        <f>Enkät!B147</f>
        <v>1:4 Äldreförsörjningsstöd</v>
      </c>
      <c r="B7" s="30"/>
      <c r="C7" s="30"/>
      <c r="D7" s="30">
        <f>Enkät!F148</f>
        <v>658345.58863739111</v>
      </c>
      <c r="E7" s="30">
        <f>Enkät!G148</f>
        <v>723766.73878058069</v>
      </c>
      <c r="F7" s="30">
        <f>Enkät!H148</f>
        <v>805200</v>
      </c>
      <c r="G7" s="30">
        <f>Enkät!I148</f>
        <v>881900</v>
      </c>
      <c r="H7" s="30">
        <f>Enkät!J148</f>
        <v>958400</v>
      </c>
      <c r="I7" s="30">
        <f>Enkät!K148</f>
        <v>1026000</v>
      </c>
      <c r="J7" s="30">
        <f>Enkät!L148</f>
        <v>1094800</v>
      </c>
      <c r="K7" s="30"/>
    </row>
    <row r="8" spans="1:11" x14ac:dyDescent="0.2">
      <c r="A8" s="30" t="str">
        <f>Enkät!B163</f>
        <v>2:1.1 Pensionsmyndigheten</v>
      </c>
      <c r="B8" s="30"/>
      <c r="C8" s="30"/>
      <c r="D8" s="30">
        <f>Enkät!F164</f>
        <v>510757</v>
      </c>
      <c r="E8" s="30">
        <f>Enkät!G164</f>
        <v>521983</v>
      </c>
      <c r="F8" s="30">
        <f>Enkät!H164</f>
        <v>543646</v>
      </c>
      <c r="G8" s="30">
        <f>Enkät!I164</f>
        <v>535080</v>
      </c>
      <c r="H8" s="30">
        <f>Enkät!J164</f>
        <v>542220</v>
      </c>
      <c r="I8" s="30">
        <f>Enkät!K164</f>
        <v>556736</v>
      </c>
      <c r="J8" s="30">
        <f>Enkät!L164</f>
        <v>571067</v>
      </c>
      <c r="K8" s="30"/>
    </row>
    <row r="9" spans="1:11" x14ac:dyDescent="0.2">
      <c r="A9" s="30" t="str">
        <f>Enkät!B197</f>
        <v>Ålderspensionssystemet vid sidan av statens budget</v>
      </c>
      <c r="B9" s="30"/>
      <c r="C9" s="30"/>
      <c r="D9" s="30">
        <f>Enkät!F198/1000000</f>
        <v>260.10849999999999</v>
      </c>
      <c r="E9" s="30">
        <f>Enkät!G198/1000000</f>
        <v>262.72669999999999</v>
      </c>
      <c r="F9" s="30">
        <f>Enkät!H198/1000000</f>
        <v>273.43099999999998</v>
      </c>
      <c r="G9" s="30">
        <f>Enkät!I198/1000000</f>
        <v>292.97800000000001</v>
      </c>
      <c r="H9" s="30">
        <f>Enkät!J198/1000000</f>
        <v>308.88400000000001</v>
      </c>
      <c r="I9" s="30">
        <f>Enkät!K198/1000000</f>
        <v>325.03399999999999</v>
      </c>
      <c r="J9" s="30">
        <f>Enkät!L198/1000000</f>
        <v>337.68400000000003</v>
      </c>
      <c r="K9" s="30"/>
    </row>
    <row r="10" spans="1:11" x14ac:dyDescent="0.2">
      <c r="A10" s="30" t="str">
        <f>Enkät!B168</f>
        <v>1:5 Barnpension och efterlevandestöd</v>
      </c>
      <c r="B10" s="30"/>
      <c r="C10" s="30"/>
      <c r="D10" s="30">
        <f>Enkät!F169</f>
        <v>876023</v>
      </c>
      <c r="E10" s="30">
        <f>Enkät!G169</f>
        <v>876454</v>
      </c>
      <c r="F10" s="30">
        <f>Enkät!H169</f>
        <v>926200</v>
      </c>
      <c r="G10" s="30">
        <f>Enkät!I169</f>
        <v>1013800</v>
      </c>
      <c r="H10" s="30">
        <f>Enkät!J169</f>
        <v>1094000</v>
      </c>
      <c r="I10" s="30">
        <f>Enkät!K169</f>
        <v>1150100</v>
      </c>
      <c r="J10" s="30">
        <f>Enkät!L169</f>
        <v>1230400</v>
      </c>
      <c r="K10" s="30"/>
    </row>
    <row r="11" spans="1:11" x14ac:dyDescent="0.2">
      <c r="A11" s="30" t="str">
        <f>Enkät!B183</f>
        <v>1:7 Pensionsrätt för barnår, anslag</v>
      </c>
      <c r="B11" s="30"/>
      <c r="C11" s="30"/>
      <c r="D11" s="30">
        <f>Enkät!F184</f>
        <v>6467652</v>
      </c>
      <c r="E11" s="30">
        <f>Enkät!G184</f>
        <v>6732310</v>
      </c>
      <c r="F11" s="30">
        <f>Enkät!H184</f>
        <v>6875558</v>
      </c>
      <c r="G11" s="30">
        <f>Enkät!I184</f>
        <v>7196145.5748118991</v>
      </c>
      <c r="H11" s="30">
        <f>Enkät!J184</f>
        <v>7414569.0430843374</v>
      </c>
      <c r="I11" s="30">
        <f>Enkät!K184</f>
        <v>7440324.4750365717</v>
      </c>
      <c r="J11" s="30">
        <f>Enkät!L184</f>
        <v>7828753.9807165554</v>
      </c>
      <c r="K11" s="30"/>
    </row>
    <row r="14" spans="1:11" x14ac:dyDescent="0.2">
      <c r="A14" t="s">
        <v>148</v>
      </c>
      <c r="B14" s="30"/>
      <c r="C14" s="30"/>
      <c r="D14" s="30">
        <f>(D4+D5+D6+D7+D10+D11)/1000000</f>
        <v>46.818339468203341</v>
      </c>
      <c r="E14" s="30">
        <f t="shared" ref="E14:F14" si="0">(E4+E5+E6+E7+E10+E11)/1000000</f>
        <v>46.39967192229944</v>
      </c>
      <c r="F14" s="30">
        <f t="shared" si="0"/>
        <v>45.421658000000001</v>
      </c>
      <c r="G14" s="30">
        <f>(G4+G5+G6+G7+G10+G11)/1000000</f>
        <v>43.755045574811895</v>
      </c>
      <c r="H14" s="30">
        <f>(H4+H5+H6+H7+H10+H11)/1000000</f>
        <v>42.400569043084339</v>
      </c>
      <c r="I14" s="30">
        <f>(I4+I5+I6+I7+I10+I11)/1000000</f>
        <v>41.451324475036571</v>
      </c>
      <c r="J14" s="30">
        <f>(J4+J5+J6+J7+J10+J11)/1000000</f>
        <v>41.411753980716554</v>
      </c>
      <c r="K14" s="30"/>
    </row>
    <row r="15" spans="1:11" x14ac:dyDescent="0.2">
      <c r="B15" s="30"/>
      <c r="C15" s="30"/>
      <c r="D15" s="30">
        <f t="shared" ref="D15" si="1">D14+D9</f>
        <v>306.92683946820335</v>
      </c>
      <c r="E15" s="30">
        <f t="shared" ref="E15:I15" si="2">E14+E9</f>
        <v>309.12637192229943</v>
      </c>
      <c r="F15" s="30">
        <f t="shared" si="2"/>
        <v>318.85265799999996</v>
      </c>
      <c r="G15" s="30">
        <f t="shared" si="2"/>
        <v>336.73304557481191</v>
      </c>
      <c r="H15" s="30">
        <f t="shared" si="2"/>
        <v>351.28456904308433</v>
      </c>
      <c r="I15" s="30">
        <f t="shared" si="2"/>
        <v>366.48532447503658</v>
      </c>
      <c r="J15" s="30">
        <f t="shared" ref="J15" si="3">J14+J9</f>
        <v>379.09575398071661</v>
      </c>
      <c r="K15" s="30"/>
    </row>
    <row r="17" spans="1:11" x14ac:dyDescent="0.2">
      <c r="C17" s="33"/>
      <c r="D17" s="33">
        <f t="shared" ref="D17:J17" si="4">D3</f>
        <v>2013</v>
      </c>
      <c r="E17" s="33">
        <f t="shared" si="4"/>
        <v>2014</v>
      </c>
      <c r="F17" s="33">
        <f t="shared" si="4"/>
        <v>2015</v>
      </c>
      <c r="G17" s="33">
        <f t="shared" si="4"/>
        <v>2016</v>
      </c>
      <c r="H17" s="33">
        <f t="shared" si="4"/>
        <v>2017</v>
      </c>
      <c r="I17" s="33">
        <f t="shared" si="4"/>
        <v>2018</v>
      </c>
      <c r="J17" s="33">
        <f t="shared" si="4"/>
        <v>2019</v>
      </c>
      <c r="K17" s="33"/>
    </row>
    <row r="18" spans="1:11" x14ac:dyDescent="0.2">
      <c r="A18" t="s">
        <v>162</v>
      </c>
      <c r="C18" s="30"/>
      <c r="D18" s="30">
        <f>Enkät!F199/1000000</f>
        <v>256.70229999999998</v>
      </c>
      <c r="E18" s="30">
        <f>Enkät!G199/1000000</f>
        <v>257.98779999999999</v>
      </c>
      <c r="F18" s="30">
        <f>Enkät!H199/1000000</f>
        <v>267.44799999999998</v>
      </c>
      <c r="G18" s="30">
        <f>Enkät!I199/1000000</f>
        <v>285.50599999999997</v>
      </c>
      <c r="H18" s="30">
        <f>Enkät!J199/1000000</f>
        <v>299.93</v>
      </c>
      <c r="I18" s="30">
        <f>Enkät!K199/1000000</f>
        <v>314.37599999999998</v>
      </c>
      <c r="J18" s="30">
        <f>Enkät!L199/1000000</f>
        <v>325.05799999999999</v>
      </c>
      <c r="K18" s="30"/>
    </row>
    <row r="19" spans="1:11" x14ac:dyDescent="0.2">
      <c r="A19" t="s">
        <v>155</v>
      </c>
      <c r="C19" s="30"/>
      <c r="D19" s="30">
        <f>(Enkät!F205+Enkät!F206)/1000000</f>
        <v>3.4062000000000001</v>
      </c>
      <c r="E19" s="30">
        <f>(Enkät!G205+Enkät!G206)/1000000</f>
        <v>4.7389000000000001</v>
      </c>
      <c r="F19" s="30">
        <f>(Enkät!H205+Enkät!H206)/1000000</f>
        <v>5.9829999999999997</v>
      </c>
      <c r="G19" s="30">
        <f>(Enkät!I205+Enkät!I206)/1000000</f>
        <v>7.4720000000000004</v>
      </c>
      <c r="H19" s="30">
        <f>(Enkät!J205+Enkät!J206)/1000000</f>
        <v>8.9540000000000006</v>
      </c>
      <c r="I19" s="30">
        <f>(Enkät!K205+Enkät!K206)/1000000</f>
        <v>10.657999999999999</v>
      </c>
      <c r="J19" s="30">
        <f>(Enkät!L205+Enkät!L206)/1000000</f>
        <v>12.625999999999999</v>
      </c>
      <c r="K19" s="30"/>
    </row>
    <row r="20" spans="1:11" x14ac:dyDescent="0.2">
      <c r="A20" t="s">
        <v>148</v>
      </c>
      <c r="B20" s="30"/>
      <c r="C20" s="30"/>
      <c r="D20" s="30">
        <f t="shared" ref="D20:J20" si="5">D14</f>
        <v>46.818339468203341</v>
      </c>
      <c r="E20" s="30">
        <f t="shared" si="5"/>
        <v>46.39967192229944</v>
      </c>
      <c r="F20" s="30">
        <f t="shared" si="5"/>
        <v>45.421658000000001</v>
      </c>
      <c r="G20" s="30">
        <f t="shared" si="5"/>
        <v>43.755045574811895</v>
      </c>
      <c r="H20" s="30">
        <f t="shared" si="5"/>
        <v>42.400569043084339</v>
      </c>
      <c r="I20" s="30">
        <f t="shared" si="5"/>
        <v>41.451324475036571</v>
      </c>
      <c r="J20" s="30">
        <f t="shared" si="5"/>
        <v>41.411753980716554</v>
      </c>
      <c r="K20" s="30"/>
    </row>
    <row r="21" spans="1:11" x14ac:dyDescent="0.2">
      <c r="B21" s="30"/>
      <c r="C21" s="30"/>
      <c r="D21" s="30">
        <f t="shared" ref="D21:G21" si="6">SUM(D18:D20)</f>
        <v>306.92683946820335</v>
      </c>
      <c r="E21" s="30">
        <f t="shared" si="6"/>
        <v>309.12637192229943</v>
      </c>
      <c r="F21" s="30">
        <f t="shared" si="6"/>
        <v>318.85265799999996</v>
      </c>
      <c r="G21" s="30">
        <f t="shared" si="6"/>
        <v>336.73304557481185</v>
      </c>
      <c r="H21" s="30">
        <f t="shared" ref="H21:I21" si="7">SUM(H18:H20)</f>
        <v>351.28456904308433</v>
      </c>
      <c r="I21" s="30">
        <f t="shared" si="7"/>
        <v>366.48532447503658</v>
      </c>
      <c r="J21" s="30">
        <f t="shared" ref="J21" si="8">SUM(J18:J20)</f>
        <v>379.09575398071649</v>
      </c>
      <c r="K21" s="30"/>
    </row>
    <row r="22" spans="1:11" x14ac:dyDescent="0.2">
      <c r="B22" s="30"/>
      <c r="C22" s="30"/>
      <c r="D22" s="30"/>
      <c r="E22" s="30"/>
      <c r="F22" s="30"/>
      <c r="G22" s="30"/>
      <c r="H22" s="30"/>
      <c r="I22" s="30"/>
    </row>
    <row r="23" spans="1:11" x14ac:dyDescent="0.2">
      <c r="B23" s="30"/>
      <c r="C23" s="30"/>
      <c r="D23" s="30"/>
      <c r="E23" s="30"/>
      <c r="F23" s="30"/>
      <c r="G23" s="58">
        <f>G21/Enkät!G39</f>
        <v>8.6017498532408032E-2</v>
      </c>
      <c r="H23" s="30"/>
      <c r="I23" s="30"/>
    </row>
    <row r="58" spans="4:11" x14ac:dyDescent="0.2">
      <c r="D58">
        <v>20</v>
      </c>
      <c r="E58">
        <v>20</v>
      </c>
      <c r="F58">
        <v>20</v>
      </c>
      <c r="G58">
        <v>20</v>
      </c>
      <c r="H58">
        <v>20</v>
      </c>
      <c r="I58">
        <v>20</v>
      </c>
      <c r="J58">
        <v>20</v>
      </c>
      <c r="K58">
        <v>20</v>
      </c>
    </row>
  </sheetData>
  <phoneticPr fontId="2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Company>Regeringskansliets förvaltningskontor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Nils Holmgren</cp:lastModifiedBy>
  <cp:lastPrinted>2015-07-13T13:34:26Z</cp:lastPrinted>
  <dcterms:created xsi:type="dcterms:W3CDTF">1999-06-16T10:30:48Z</dcterms:created>
  <dcterms:modified xsi:type="dcterms:W3CDTF">2015-07-20T19:14:07Z</dcterms:modified>
</cp:coreProperties>
</file>