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4" i="2"/>
  <c r="D11" i="2"/>
  <c r="D10" i="2"/>
  <c r="D9" i="2"/>
  <c r="D8" i="2"/>
  <c r="D7" i="2"/>
  <c r="D6" i="2"/>
  <c r="D5" i="2"/>
  <c r="D4" i="2"/>
  <c r="J17" i="2" l="1"/>
  <c r="I17" i="2"/>
  <c r="H17" i="2"/>
  <c r="G17" i="2"/>
  <c r="F17" i="2"/>
  <c r="E17" i="2"/>
  <c r="D17" i="2"/>
  <c r="D15" i="2" l="1"/>
  <c r="H14" i="2"/>
  <c r="H20" i="2" s="1"/>
  <c r="H21" i="2" s="1"/>
  <c r="G14" i="2"/>
  <c r="G15" i="2" s="1"/>
  <c r="E14" i="2"/>
  <c r="E20" i="2" s="1"/>
  <c r="E21" i="2" s="1"/>
  <c r="I14" i="2"/>
  <c r="I20" i="2" s="1"/>
  <c r="I21" i="2" s="1"/>
  <c r="F14" i="2"/>
  <c r="F20" i="2" s="1"/>
  <c r="F21" i="2" s="1"/>
  <c r="J14" i="2"/>
  <c r="J20" i="2" s="1"/>
  <c r="J21" i="2" s="1"/>
  <c r="D20" i="2" l="1"/>
  <c r="D21" i="2" s="1"/>
  <c r="G20" i="2"/>
  <c r="G21" i="2" s="1"/>
  <c r="H15" i="2"/>
  <c r="F15" i="2"/>
  <c r="J15" i="2"/>
  <c r="E15" i="2"/>
  <c r="I15" i="2"/>
  <c r="A11" i="2"/>
  <c r="A10" i="2"/>
  <c r="A9" i="2"/>
  <c r="A8" i="2"/>
  <c r="A7" i="2"/>
  <c r="A6" i="2"/>
  <c r="A5" i="2"/>
  <c r="A4" i="2"/>
  <c r="G23" i="2" l="1"/>
</calcChain>
</file>

<file path=xl/sharedStrings.xml><?xml version="1.0" encoding="utf-8"?>
<sst xmlns="http://schemas.openxmlformats.org/spreadsheetml/2006/main" count="180" uniqueCount="172">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</sst>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54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5" fillId="4" borderId="1" applyNumberFormat="0" applyFont="0" applyAlignment="0" applyProtection="0"/>
    <xf numFmtId="0" fontId="37" fillId="8" borderId="0" applyNumberFormat="0" applyBorder="0" applyAlignment="0" applyProtection="0"/>
    <xf numFmtId="0" fontId="53" fillId="13" borderId="2" applyNumberFormat="0" applyAlignment="0" applyProtection="0"/>
    <xf numFmtId="0" fontId="41" fillId="7" borderId="0" applyNumberFormat="0" applyBorder="0" applyAlignment="0" applyProtection="0"/>
    <xf numFmtId="0" fontId="38" fillId="5" borderId="2" applyNumberFormat="0" applyAlignment="0" applyProtection="0"/>
    <xf numFmtId="0" fontId="39" fillId="23" borderId="3" applyNumberFormat="0" applyAlignment="0" applyProtection="0"/>
    <xf numFmtId="0" fontId="3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2" applyNumberFormat="0" applyAlignment="0" applyProtection="0"/>
    <xf numFmtId="0" fontId="45" fillId="10" borderId="2" applyNumberFormat="0" applyAlignment="0" applyProtection="0"/>
    <xf numFmtId="0" fontId="39" fillId="11" borderId="3" applyNumberFormat="0" applyAlignment="0" applyProtection="0"/>
    <xf numFmtId="0" fontId="46" fillId="0" borderId="7" applyNumberFormat="0" applyFill="0" applyAlignment="0" applyProtection="0"/>
    <xf numFmtId="0" fontId="54" fillId="0" borderId="8" applyNumberFormat="0" applyFill="0" applyAlignment="0" applyProtection="0"/>
    <xf numFmtId="0" fontId="47" fillId="27" borderId="0" applyNumberFormat="0" applyBorder="0" applyAlignment="0" applyProtection="0"/>
    <xf numFmtId="170" fontId="48" fillId="0" borderId="0"/>
    <xf numFmtId="0" fontId="7" fillId="4" borderId="2" applyNumberFormat="0" applyFont="0" applyAlignment="0" applyProtection="0"/>
    <xf numFmtId="0" fontId="49" fillId="5" borderId="9" applyNumberFormat="0" applyAlignment="0" applyProtection="0"/>
    <xf numFmtId="0" fontId="5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4" fontId="30" fillId="28" borderId="9" applyNumberFormat="0" applyProtection="0">
      <alignment vertical="center"/>
    </xf>
    <xf numFmtId="4" fontId="31" fillId="28" borderId="9" applyNumberFormat="0" applyProtection="0">
      <alignment vertical="center"/>
    </xf>
    <xf numFmtId="4" fontId="30" fillId="28" borderId="9" applyNumberFormat="0" applyProtection="0">
      <alignment horizontal="left" vertical="center" indent="1"/>
    </xf>
    <xf numFmtId="4" fontId="30" fillId="28" borderId="9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4" fontId="30" fillId="30" borderId="9" applyNumberFormat="0" applyProtection="0">
      <alignment horizontal="right" vertical="center"/>
    </xf>
    <xf numFmtId="4" fontId="30" fillId="31" borderId="9" applyNumberFormat="0" applyProtection="0">
      <alignment horizontal="right" vertical="center"/>
    </xf>
    <xf numFmtId="4" fontId="30" fillId="32" borderId="9" applyNumberFormat="0" applyProtection="0">
      <alignment horizontal="right" vertical="center"/>
    </xf>
    <xf numFmtId="4" fontId="30" fillId="33" borderId="9" applyNumberFormat="0" applyProtection="0">
      <alignment horizontal="right" vertical="center"/>
    </xf>
    <xf numFmtId="4" fontId="30" fillId="34" borderId="9" applyNumberFormat="0" applyProtection="0">
      <alignment horizontal="right" vertical="center"/>
    </xf>
    <xf numFmtId="4" fontId="30" fillId="35" borderId="9" applyNumberFormat="0" applyProtection="0">
      <alignment horizontal="right" vertical="center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29" fillId="39" borderId="9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2" fillId="41" borderId="0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4" fontId="33" fillId="40" borderId="9" applyNumberFormat="0" applyProtection="0">
      <alignment horizontal="left" vertical="center" indent="1"/>
    </xf>
    <xf numFmtId="4" fontId="33" fillId="42" borderId="9" applyNumberFormat="0" applyProtection="0">
      <alignment horizontal="left" vertical="center" indent="1"/>
    </xf>
    <xf numFmtId="0" fontId="7" fillId="42" borderId="9" applyNumberFormat="0" applyProtection="0">
      <alignment horizontal="left" vertical="center" indent="1"/>
    </xf>
    <xf numFmtId="0" fontId="7" fillId="42" borderId="9" applyNumberFormat="0" applyProtection="0">
      <alignment horizontal="left" vertical="center" indent="1"/>
    </xf>
    <xf numFmtId="0" fontId="7" fillId="43" borderId="9" applyNumberFormat="0" applyProtection="0">
      <alignment horizontal="left" vertical="center" indent="1"/>
    </xf>
    <xf numFmtId="0" fontId="7" fillId="43" borderId="9" applyNumberFormat="0" applyProtection="0">
      <alignment horizontal="left" vertical="center" indent="1"/>
    </xf>
    <xf numFmtId="0" fontId="7" fillId="44" borderId="9" applyNumberFormat="0" applyProtection="0">
      <alignment horizontal="left" vertical="center" indent="1"/>
    </xf>
    <xf numFmtId="0" fontId="7" fillId="44" borderId="9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4" fontId="30" fillId="45" borderId="9" applyNumberFormat="0" applyProtection="0">
      <alignment vertical="center"/>
    </xf>
    <xf numFmtId="4" fontId="31" fillId="45" borderId="9" applyNumberFormat="0" applyProtection="0">
      <alignment vertical="center"/>
    </xf>
    <xf numFmtId="4" fontId="30" fillId="45" borderId="9" applyNumberFormat="0" applyProtection="0">
      <alignment horizontal="left" vertical="center" indent="1"/>
    </xf>
    <xf numFmtId="4" fontId="30" fillId="45" borderId="9" applyNumberFormat="0" applyProtection="0">
      <alignment horizontal="left" vertical="center" indent="1"/>
    </xf>
    <xf numFmtId="4" fontId="30" fillId="40" borderId="9" applyNumberFormat="0" applyProtection="0">
      <alignment horizontal="right" vertical="center"/>
    </xf>
    <xf numFmtId="4" fontId="31" fillId="40" borderId="9" applyNumberFormat="0" applyProtection="0">
      <alignment horizontal="right" vertical="center"/>
    </xf>
    <xf numFmtId="0" fontId="7" fillId="29" borderId="9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0" fontId="34" fillId="0" borderId="0"/>
    <xf numFmtId="4" fontId="28" fillId="40" borderId="9" applyNumberFormat="0" applyProtection="0">
      <alignment horizontal="right" vertical="center"/>
    </xf>
    <xf numFmtId="173" fontId="7" fillId="0" borderId="0" applyFont="0" applyFill="0" applyBorder="0" applyAlignment="0" applyProtection="0"/>
    <xf numFmtId="0" fontId="51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165" fontId="6" fillId="0" borderId="0" applyFont="0" applyFill="0" applyBorder="0" applyAlignment="0" applyProtection="0"/>
    <xf numFmtId="0" fontId="49" fillId="13" borderId="9" applyNumberFormat="0" applyAlignment="0" applyProtection="0"/>
    <xf numFmtId="164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9" fillId="0" borderId="0">
      <protection locked="0"/>
    </xf>
    <xf numFmtId="0" fontId="60" fillId="8" borderId="0" applyNumberFormat="0" applyBorder="0" applyAlignment="0" applyProtection="0"/>
    <xf numFmtId="9" fontId="7" fillId="0" borderId="0" applyFont="0" applyFill="0" applyBorder="0" applyAlignment="0" applyProtection="0"/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7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0">
      <protection locked="0"/>
    </xf>
    <xf numFmtId="43" fontId="7" fillId="0" borderId="0" applyFont="0" applyFill="0" applyBorder="0" applyAlignment="0" applyProtection="0"/>
    <xf numFmtId="0" fontId="62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0">
      <protection locked="0"/>
    </xf>
    <xf numFmtId="43" fontId="7" fillId="0" borderId="0" applyFont="0" applyFill="0" applyBorder="0" applyAlignment="0" applyProtection="0"/>
    <xf numFmtId="0" fontId="62" fillId="0" borderId="0">
      <protection locked="0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62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7" fillId="0" borderId="0">
      <protection locked="0"/>
    </xf>
    <xf numFmtId="0" fontId="4" fillId="0" borderId="0"/>
    <xf numFmtId="0" fontId="7" fillId="0" borderId="0">
      <protection locked="0"/>
    </xf>
    <xf numFmtId="0" fontId="7" fillId="0" borderId="0">
      <protection locked="0"/>
    </xf>
    <xf numFmtId="0" fontId="4" fillId="0" borderId="0"/>
    <xf numFmtId="0" fontId="66" fillId="0" borderId="0">
      <protection locked="0"/>
    </xf>
    <xf numFmtId="0" fontId="66" fillId="0" borderId="0">
      <protection locked="0"/>
    </xf>
    <xf numFmtId="43" fontId="7" fillId="0" borderId="0" applyFont="0" applyFill="0" applyBorder="0" applyAlignment="0" applyProtection="0"/>
    <xf numFmtId="0" fontId="66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6" fillId="0" borderId="0">
      <protection locked="0"/>
    </xf>
    <xf numFmtId="43" fontId="7" fillId="0" borderId="0" applyFont="0" applyFill="0" applyBorder="0" applyAlignment="0" applyProtection="0"/>
    <xf numFmtId="0" fontId="66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>
      <protection locked="0"/>
    </xf>
    <xf numFmtId="0" fontId="67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8" fillId="0" borderId="0">
      <protection locked="0"/>
    </xf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4" fillId="0" borderId="0" xfId="0" applyFont="1" applyFill="1" applyBorder="1"/>
    <xf numFmtId="0" fontId="17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0" fillId="0" borderId="0" xfId="0" applyFont="1" applyFill="1"/>
    <xf numFmtId="0" fontId="16" fillId="0" borderId="0" xfId="0" applyFont="1" applyFill="1" applyBorder="1"/>
    <xf numFmtId="0" fontId="23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0" fillId="0" borderId="0" xfId="0" applyFont="1" applyBorder="1"/>
    <xf numFmtId="0" fontId="9" fillId="0" borderId="0" xfId="0" applyFont="1"/>
    <xf numFmtId="0" fontId="10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7" fillId="0" borderId="0" xfId="0" applyFont="1"/>
    <xf numFmtId="0" fontId="26" fillId="0" borderId="16" xfId="0" applyFont="1" applyFill="1" applyBorder="1" applyAlignment="1">
      <alignment vertical="center"/>
    </xf>
    <xf numFmtId="3" fontId="0" fillId="0" borderId="0" xfId="0" applyNumberFormat="1"/>
    <xf numFmtId="3" fontId="13" fillId="0" borderId="0" xfId="0" applyNumberFormat="1" applyFont="1"/>
    <xf numFmtId="170" fontId="48" fillId="0" borderId="0" xfId="69" applyFont="1" applyBorder="1"/>
    <xf numFmtId="0" fontId="13" fillId="0" borderId="0" xfId="0" applyFont="1"/>
    <xf numFmtId="170" fontId="7" fillId="0" borderId="0" xfId="69" applyFont="1" applyBorder="1"/>
    <xf numFmtId="0" fontId="7" fillId="0" borderId="0" xfId="0" applyFont="1"/>
    <xf numFmtId="3" fontId="7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7" fillId="0" borderId="0" xfId="0" applyFont="1" applyFill="1" applyBorder="1"/>
    <xf numFmtId="3" fontId="7" fillId="0" borderId="0" xfId="0" applyNumberFormat="1" applyFont="1"/>
    <xf numFmtId="3" fontId="6" fillId="0" borderId="0" xfId="69" applyNumberFormat="1" applyFont="1" applyBorder="1"/>
    <xf numFmtId="3" fontId="7" fillId="0" borderId="0" xfId="69" applyNumberFormat="1" applyFont="1" applyBorder="1"/>
    <xf numFmtId="169" fontId="7" fillId="0" borderId="0" xfId="69" applyNumberFormat="1" applyFont="1" applyBorder="1"/>
    <xf numFmtId="2" fontId="7" fillId="0" borderId="0" xfId="69" applyNumberFormat="1" applyFont="1" applyBorder="1"/>
    <xf numFmtId="3" fontId="6" fillId="0" borderId="0" xfId="0" applyNumberFormat="1" applyFont="1"/>
    <xf numFmtId="169" fontId="7" fillId="0" borderId="0" xfId="0" applyNumberFormat="1" applyFont="1"/>
    <xf numFmtId="3" fontId="7" fillId="0" borderId="0" xfId="0" applyNumberFormat="1" applyFont="1" applyFill="1"/>
    <xf numFmtId="3" fontId="6" fillId="0" borderId="0" xfId="0" applyNumberFormat="1" applyFont="1" applyBorder="1"/>
    <xf numFmtId="3" fontId="7" fillId="0" borderId="0" xfId="0" applyNumberFormat="1" applyFont="1" applyBorder="1"/>
    <xf numFmtId="166" fontId="7" fillId="0" borderId="0" xfId="0" applyNumberFormat="1" applyFont="1" applyBorder="1"/>
    <xf numFmtId="166" fontId="7" fillId="0" borderId="0" xfId="0" applyNumberFormat="1" applyFont="1"/>
    <xf numFmtId="3" fontId="6" fillId="0" borderId="0" xfId="0" applyNumberFormat="1" applyFont="1" applyFill="1" applyBorder="1"/>
    <xf numFmtId="0" fontId="7" fillId="0" borderId="0" xfId="0" applyFont="1" applyFill="1"/>
    <xf numFmtId="166" fontId="7" fillId="0" borderId="0" xfId="0" applyNumberFormat="1" applyFont="1" applyFill="1"/>
    <xf numFmtId="4" fontId="7" fillId="0" borderId="0" xfId="0" applyNumberFormat="1" applyFont="1" applyFill="1"/>
    <xf numFmtId="172" fontId="7" fillId="0" borderId="0" xfId="0" applyNumberFormat="1" applyFont="1"/>
    <xf numFmtId="171" fontId="7" fillId="0" borderId="0" xfId="0" applyNumberFormat="1" applyFont="1"/>
    <xf numFmtId="0" fontId="61" fillId="0" borderId="0" xfId="0" applyFont="1" applyAlignment="1">
      <alignment vertical="center"/>
    </xf>
    <xf numFmtId="166" fontId="0" fillId="0" borderId="0" xfId="0" applyNumberFormat="1"/>
    <xf numFmtId="0" fontId="63" fillId="0" borderId="0" xfId="0" applyFont="1" applyFill="1" applyBorder="1"/>
    <xf numFmtId="0" fontId="65" fillId="0" borderId="0" xfId="0" applyFont="1" applyFill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3" fillId="0" borderId="0" xfId="0" applyNumberFormat="1" applyFont="1" applyFill="1" applyBorder="1" applyProtection="1"/>
    <xf numFmtId="3" fontId="63" fillId="0" borderId="0" xfId="0" applyNumberFormat="1" applyFont="1" applyFill="1" applyBorder="1" applyProtection="1">
      <protection locked="0"/>
    </xf>
    <xf numFmtId="4" fontId="7" fillId="0" borderId="0" xfId="0" applyNumberFormat="1" applyFont="1"/>
    <xf numFmtId="3" fontId="6" fillId="0" borderId="0" xfId="203" applyNumberFormat="1" applyFont="1" applyFill="1" applyBorder="1">
      <protection locked="0"/>
    </xf>
    <xf numFmtId="0" fontId="63" fillId="0" borderId="0" xfId="0" applyFont="1" applyBorder="1"/>
    <xf numFmtId="167" fontId="63" fillId="0" borderId="0" xfId="0" applyNumberFormat="1" applyFont="1" applyFill="1" applyBorder="1"/>
    <xf numFmtId="2" fontId="7" fillId="0" borderId="0" xfId="0" applyNumberFormat="1" applyFont="1"/>
    <xf numFmtId="168" fontId="7" fillId="0" borderId="0" xfId="0" applyNumberFormat="1" applyFont="1"/>
    <xf numFmtId="3" fontId="7" fillId="0" borderId="0" xfId="148" applyNumberFormat="1" applyFont="1" applyFill="1" applyBorder="1">
      <protection locked="0"/>
    </xf>
    <xf numFmtId="0" fontId="7" fillId="0" borderId="0" xfId="148">
      <protection locked="0"/>
    </xf>
    <xf numFmtId="3" fontId="7" fillId="0" borderId="0" xfId="148" applyNumberFormat="1" applyFont="1" applyFill="1" applyBorder="1">
      <protection locked="0"/>
    </xf>
    <xf numFmtId="3" fontId="7" fillId="0" borderId="0" xfId="148" applyNumberFormat="1" applyFont="1" applyFill="1" applyProtection="1"/>
    <xf numFmtId="3" fontId="7" fillId="0" borderId="0" xfId="148" applyNumberFormat="1" applyFont="1" applyFill="1" applyBorder="1" applyProtection="1"/>
    <xf numFmtId="3" fontId="64" fillId="0" borderId="0" xfId="0" applyNumberFormat="1" applyFont="1"/>
    <xf numFmtId="3" fontId="63" fillId="0" borderId="0" xfId="161" applyNumberFormat="1" applyFont="1" applyFill="1" applyBorder="1" applyProtection="1"/>
    <xf numFmtId="3" fontId="63" fillId="0" borderId="0" xfId="172" applyNumberFormat="1" applyFont="1" applyFill="1" applyBorder="1">
      <protection locked="0"/>
    </xf>
    <xf numFmtId="3" fontId="6" fillId="0" borderId="0" xfId="223" applyNumberFormat="1" applyFont="1" applyFill="1" applyBorder="1">
      <protection locked="0"/>
    </xf>
    <xf numFmtId="3" fontId="6" fillId="0" borderId="0" xfId="242" applyNumberFormat="1" applyFont="1" applyFill="1" applyBorder="1">
      <protection locked="0"/>
    </xf>
    <xf numFmtId="0" fontId="7" fillId="0" borderId="0" xfId="223" applyFont="1">
      <protection locked="0"/>
    </xf>
    <xf numFmtId="0" fontId="7" fillId="0" borderId="0" xfId="148" applyFont="1">
      <protection locked="0"/>
    </xf>
    <xf numFmtId="168" fontId="7" fillId="0" borderId="0" xfId="223" applyNumberFormat="1" applyFont="1" applyFill="1">
      <protection locked="0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</cellXfs>
  <cellStyles count="2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3" xfId="221"/>
    <cellStyle name="Normal 2 2 3 2" xfId="236"/>
    <cellStyle name="Normal 2 2 3 3" xfId="252"/>
    <cellStyle name="Normal 2 2 4" xfId="215"/>
    <cellStyle name="Normal 2 2 5" xfId="230"/>
    <cellStyle name="Normal 2 2 6" xfId="246"/>
    <cellStyle name="Normal 2 3" xfId="199"/>
    <cellStyle name="Normal 2 3 2" xfId="217"/>
    <cellStyle name="Normal 2 3 2 2" xfId="232"/>
    <cellStyle name="Normal 2 3 2 3" xfId="248"/>
    <cellStyle name="Normal 2 3 3" xfId="220"/>
    <cellStyle name="Normal 2 3 3 2" xfId="235"/>
    <cellStyle name="Normal 2 3 3 3" xfId="251"/>
    <cellStyle name="Normal 2 3 4" xfId="214"/>
    <cellStyle name="Normal 2 3 5" xfId="229"/>
    <cellStyle name="Normal 2 3 6" xfId="245"/>
    <cellStyle name="Normal 2 4" xfId="197"/>
    <cellStyle name="Normal 2 4 2" xfId="216"/>
    <cellStyle name="Normal 2 4 3" xfId="231"/>
    <cellStyle name="Normal 2 4 4" xfId="247"/>
    <cellStyle name="Normal 2 5" xfId="219"/>
    <cellStyle name="Normal 2 5 2" xfId="234"/>
    <cellStyle name="Normal 2 5 3" xfId="250"/>
    <cellStyle name="Normal 2 6" xfId="213"/>
    <cellStyle name="Normal 2 7" xfId="228"/>
    <cellStyle name="Normal 2 8" xfId="244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3" xfId="131"/>
    <cellStyle name="Normal 3 2" xfId="185"/>
    <cellStyle name="Normal 3 3" xfId="200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256.70229999999998</c:v>
                </c:pt>
                <c:pt idx="1">
                  <c:v>257.98779999999999</c:v>
                </c:pt>
                <c:pt idx="2">
                  <c:v>267.52</c:v>
                </c:pt>
                <c:pt idx="3">
                  <c:v>286.72500000000002</c:v>
                </c:pt>
                <c:pt idx="4">
                  <c:v>304.37</c:v>
                </c:pt>
                <c:pt idx="5">
                  <c:v>319.83999999999997</c:v>
                </c:pt>
                <c:pt idx="6">
                  <c:v>334.22500000000002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3.4062000000000001</c:v>
                </c:pt>
                <c:pt idx="1">
                  <c:v>4.7389000000000001</c:v>
                </c:pt>
                <c:pt idx="2">
                  <c:v>5.9180000000000001</c:v>
                </c:pt>
                <c:pt idx="3">
                  <c:v>7.3360000000000003</c:v>
                </c:pt>
                <c:pt idx="4">
                  <c:v>8.8109999999999999</c:v>
                </c:pt>
                <c:pt idx="5">
                  <c:v>10.51</c:v>
                </c:pt>
                <c:pt idx="6">
                  <c:v>12.396000000000001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46.818339468203341</c:v>
                </c:pt>
                <c:pt idx="1">
                  <c:v>46.399672184964402</c:v>
                </c:pt>
                <c:pt idx="2">
                  <c:v>45.359457999999997</c:v>
                </c:pt>
                <c:pt idx="3">
                  <c:v>43.463131127249333</c:v>
                </c:pt>
                <c:pt idx="4">
                  <c:v>41.750724618638593</c:v>
                </c:pt>
                <c:pt idx="5">
                  <c:v>40.797826343872593</c:v>
                </c:pt>
                <c:pt idx="6">
                  <c:v>40.404963906934569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338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355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387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632192"/>
        <c:axId val="266642944"/>
      </c:barChart>
      <c:catAx>
        <c:axId val="2666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6664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64294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66632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Q250"/>
  <sheetViews>
    <sheetView tabSelected="1" zoomScale="80" zoomScaleNormal="80" workbookViewId="0">
      <pane ySplit="1125" topLeftCell="A191" activePane="bottomLeft"/>
      <selection activeCell="E4" sqref="E4"/>
      <selection pane="bottomLeft" activeCell="N199" sqref="N199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4.7109375" style="28" customWidth="1"/>
    <col min="7" max="8" width="15.28515625" style="20" customWidth="1"/>
    <col min="9" max="9" width="14.85546875" style="20" customWidth="1"/>
    <col min="10" max="10" width="15" style="20" customWidth="1"/>
    <col min="11" max="11" width="13.85546875" style="20" bestFit="1" customWidth="1"/>
    <col min="12" max="12" width="13.85546875" style="20" customWidth="1"/>
    <col min="13" max="16384" width="9.140625" style="20"/>
  </cols>
  <sheetData>
    <row r="1" spans="1:13" ht="18.75" x14ac:dyDescent="0.3">
      <c r="A1" s="1" t="s">
        <v>147</v>
      </c>
      <c r="F1" s="24"/>
    </row>
    <row r="2" spans="1:13" ht="13.5" customHeight="1" x14ac:dyDescent="0.25">
      <c r="A2" s="7"/>
      <c r="C2" s="3"/>
      <c r="D2" s="3"/>
      <c r="E2" s="3"/>
      <c r="F2" s="24"/>
    </row>
    <row r="3" spans="1:13" x14ac:dyDescent="0.25">
      <c r="A3" s="4" t="s">
        <v>0</v>
      </c>
      <c r="B3" s="9"/>
      <c r="C3" s="3"/>
      <c r="D3" s="3"/>
      <c r="E3" s="3"/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8">
        <v>2019</v>
      </c>
    </row>
    <row r="4" spans="1:13" x14ac:dyDescent="0.25">
      <c r="A4" s="9"/>
      <c r="B4" s="9"/>
      <c r="C4" s="3"/>
      <c r="D4" s="3"/>
      <c r="E4" s="3"/>
      <c r="F4" s="24"/>
    </row>
    <row r="5" spans="1:13" x14ac:dyDescent="0.25">
      <c r="A5" s="9"/>
      <c r="B5" s="10" t="s">
        <v>1</v>
      </c>
      <c r="C5" s="11"/>
      <c r="D5" s="11"/>
      <c r="E5" s="11"/>
      <c r="F5" s="71">
        <v>2.3579986962103172</v>
      </c>
      <c r="G5" s="71">
        <v>3.9850308399384859</v>
      </c>
      <c r="H5" s="71">
        <v>3.7974942788100208</v>
      </c>
      <c r="I5" s="71">
        <v>4.1193241257455604</v>
      </c>
      <c r="J5" s="71">
        <v>4.3696300925956111</v>
      </c>
      <c r="K5" s="71">
        <v>4.2486965651176156</v>
      </c>
      <c r="L5" s="71">
        <v>3.6332257861585227</v>
      </c>
    </row>
    <row r="6" spans="1:13" x14ac:dyDescent="0.25">
      <c r="A6" s="9"/>
      <c r="B6" s="10" t="s">
        <v>2</v>
      </c>
      <c r="C6" s="11"/>
      <c r="D6" s="11"/>
      <c r="E6" s="11"/>
      <c r="F6" s="71">
        <v>1.8921594391976493</v>
      </c>
      <c r="G6" s="71">
        <v>2.0754507811255207</v>
      </c>
      <c r="H6" s="71">
        <v>2.0287619773792454</v>
      </c>
      <c r="I6" s="71">
        <v>2.2441787077703834</v>
      </c>
      <c r="J6" s="71">
        <v>2.9184532782101424</v>
      </c>
      <c r="K6" s="71">
        <v>3.0242732715729526</v>
      </c>
      <c r="L6" s="71">
        <v>3.15054232409957</v>
      </c>
    </row>
    <row r="7" spans="1:13" x14ac:dyDescent="0.25">
      <c r="A7" s="9"/>
      <c r="B7" s="10"/>
      <c r="C7" s="11"/>
      <c r="D7" s="11"/>
      <c r="E7" s="11"/>
      <c r="F7" s="68"/>
      <c r="G7" s="59"/>
      <c r="H7" s="59"/>
      <c r="I7" s="59"/>
      <c r="J7" s="59"/>
      <c r="K7" s="59"/>
      <c r="L7" s="59"/>
    </row>
    <row r="8" spans="1:13" ht="18.75" x14ac:dyDescent="0.25">
      <c r="A8" s="9"/>
      <c r="B8" s="10" t="s">
        <v>23</v>
      </c>
      <c r="C8" s="11"/>
      <c r="D8" s="11"/>
      <c r="E8" s="11"/>
      <c r="F8" s="71">
        <v>0.53404425788976528</v>
      </c>
      <c r="G8" s="71">
        <v>1.8010393503144373</v>
      </c>
      <c r="H8" s="71">
        <v>1.7238229139243888</v>
      </c>
      <c r="I8" s="71">
        <v>1.8910605763469146</v>
      </c>
      <c r="J8" s="71">
        <v>1.4505390979408395</v>
      </c>
      <c r="K8" s="71">
        <v>1.1947544636133234</v>
      </c>
      <c r="L8" s="71">
        <v>0.47304548736033514</v>
      </c>
    </row>
    <row r="9" spans="1:13" x14ac:dyDescent="0.25">
      <c r="A9" s="9"/>
      <c r="B9" s="10" t="s">
        <v>118</v>
      </c>
      <c r="C9" s="11"/>
      <c r="D9" s="11"/>
      <c r="E9" s="11"/>
      <c r="F9" s="71">
        <v>1.0218130799460878</v>
      </c>
      <c r="G9" s="71">
        <v>1.4551190394458624</v>
      </c>
      <c r="H9" s="71">
        <v>1.2452998980649221</v>
      </c>
      <c r="I9" s="71">
        <v>1.1650557626727398</v>
      </c>
      <c r="J9" s="71">
        <v>1.2054463044193886</v>
      </c>
      <c r="K9" s="71">
        <v>1.0613191397214505</v>
      </c>
      <c r="L9" s="71">
        <v>0.45052143665393896</v>
      </c>
    </row>
    <row r="10" spans="1:13" x14ac:dyDescent="0.25">
      <c r="A10" s="9"/>
      <c r="B10" s="10" t="s">
        <v>142</v>
      </c>
      <c r="C10" s="11"/>
      <c r="D10" s="11"/>
      <c r="E10" s="11"/>
      <c r="F10" s="39">
        <v>4704.701</v>
      </c>
      <c r="G10" s="39">
        <v>4773.16</v>
      </c>
      <c r="H10" s="39">
        <v>4832.6001566144751</v>
      </c>
      <c r="I10" s="39">
        <v>4888.9026432260443</v>
      </c>
      <c r="J10" s="39">
        <v>4947.835739465474</v>
      </c>
      <c r="K10" s="39">
        <v>5000.3480671703992</v>
      </c>
      <c r="L10" s="39">
        <v>5022.8757071203127</v>
      </c>
    </row>
    <row r="11" spans="1:13" x14ac:dyDescent="0.25">
      <c r="A11" s="9"/>
      <c r="B11" s="10"/>
      <c r="C11" s="11"/>
      <c r="D11" s="11"/>
      <c r="E11" s="11"/>
      <c r="F11" s="68"/>
      <c r="G11" s="59"/>
      <c r="H11" s="59"/>
      <c r="I11" s="59"/>
      <c r="J11" s="59"/>
      <c r="K11" s="59"/>
      <c r="L11" s="59"/>
    </row>
    <row r="12" spans="1:13" x14ac:dyDescent="0.25">
      <c r="A12" s="9"/>
      <c r="B12" s="10" t="s">
        <v>3</v>
      </c>
      <c r="C12" s="11"/>
      <c r="D12" s="11"/>
      <c r="E12" s="11"/>
      <c r="F12" s="71">
        <v>5.3368825104309376</v>
      </c>
      <c r="G12" s="71">
        <v>5.3229719170307979</v>
      </c>
      <c r="H12" s="71">
        <v>5.2230426390207629</v>
      </c>
      <c r="I12" s="71">
        <v>5.0246528863468205</v>
      </c>
      <c r="J12" s="71">
        <v>4.7650829508150059</v>
      </c>
      <c r="K12" s="71">
        <v>4.4744581216480572</v>
      </c>
      <c r="L12" s="71">
        <v>4.4951846384370651</v>
      </c>
    </row>
    <row r="13" spans="1:13" x14ac:dyDescent="0.25">
      <c r="A13" s="9"/>
      <c r="B13" s="10" t="s">
        <v>146</v>
      </c>
      <c r="C13" s="11"/>
      <c r="D13" s="11"/>
      <c r="E13" s="11"/>
      <c r="F13" s="71">
        <v>9.256726677134095</v>
      </c>
      <c r="G13" s="71">
        <v>9.0028967183259798</v>
      </c>
      <c r="H13" s="71">
        <v>8.8695622952396089</v>
      </c>
      <c r="I13" s="71">
        <v>8.5604002829538661</v>
      </c>
      <c r="J13" s="71">
        <v>8.118176193084766</v>
      </c>
      <c r="K13" s="71">
        <v>7.6230445041686439</v>
      </c>
      <c r="L13" s="71">
        <v>7.6583558548626138</v>
      </c>
    </row>
    <row r="14" spans="1:13" x14ac:dyDescent="0.25">
      <c r="A14" s="9"/>
      <c r="B14" s="10" t="s">
        <v>143</v>
      </c>
      <c r="C14" s="11"/>
      <c r="D14" s="11"/>
      <c r="E14" s="11"/>
      <c r="F14" s="71">
        <v>8.0314108819536969</v>
      </c>
      <c r="G14" s="71">
        <v>7.9385475943631096</v>
      </c>
      <c r="H14" s="71">
        <v>7.724852420547176</v>
      </c>
      <c r="I14" s="71">
        <v>7.3928780079319436</v>
      </c>
      <c r="J14" s="71">
        <v>7.0109672747293068</v>
      </c>
      <c r="K14" s="71">
        <v>6.5833648200512069</v>
      </c>
      <c r="L14" s="71">
        <v>6.6138601823411687</v>
      </c>
    </row>
    <row r="15" spans="1:13" x14ac:dyDescent="0.25">
      <c r="A15" s="9"/>
      <c r="B15" s="10" t="s">
        <v>144</v>
      </c>
      <c r="C15" s="11"/>
      <c r="D15" s="11"/>
      <c r="E15" s="11"/>
      <c r="F15" s="39">
        <v>410.851</v>
      </c>
      <c r="G15" s="39">
        <v>411.59396249999992</v>
      </c>
      <c r="H15" s="39">
        <v>404.56313532542777</v>
      </c>
      <c r="I15" s="39">
        <v>390.28381464140398</v>
      </c>
      <c r="J15" s="39">
        <v>373.0452230061901</v>
      </c>
      <c r="K15" s="39">
        <v>352.39029419126928</v>
      </c>
      <c r="L15" s="39">
        <v>355.73370636195796</v>
      </c>
    </row>
    <row r="16" spans="1:13" x14ac:dyDescent="0.25">
      <c r="A16" s="9"/>
      <c r="B16" s="10"/>
      <c r="C16" s="11"/>
      <c r="D16" s="11"/>
      <c r="E16" s="11"/>
      <c r="F16" s="69"/>
      <c r="G16" s="59"/>
      <c r="H16" s="59"/>
      <c r="I16" s="59"/>
      <c r="J16" s="59"/>
      <c r="K16" s="59"/>
      <c r="L16" s="59"/>
      <c r="M16" s="38"/>
    </row>
    <row r="17" spans="1:14" x14ac:dyDescent="0.25">
      <c r="A17" s="9"/>
      <c r="B17" s="10" t="s">
        <v>145</v>
      </c>
      <c r="C17" s="11"/>
      <c r="D17" s="11"/>
      <c r="E17" s="11"/>
      <c r="F17" s="39">
        <v>5115.5519999999997</v>
      </c>
      <c r="G17" s="39">
        <v>5184.7514625000003</v>
      </c>
      <c r="H17" s="39">
        <v>5237.1632919399026</v>
      </c>
      <c r="I17" s="39">
        <v>5279.1864578674486</v>
      </c>
      <c r="J17" s="39">
        <v>5320.8809624716641</v>
      </c>
      <c r="K17" s="39">
        <v>5352.7383613616685</v>
      </c>
      <c r="L17" s="39">
        <v>5378.6094134822706</v>
      </c>
    </row>
    <row r="18" spans="1:14" x14ac:dyDescent="0.25">
      <c r="A18" s="9"/>
      <c r="B18" s="10"/>
      <c r="C18" s="11"/>
      <c r="D18" s="11"/>
      <c r="E18" s="11"/>
      <c r="F18" s="68"/>
      <c r="G18" s="59"/>
      <c r="H18" s="59"/>
      <c r="I18" s="59"/>
      <c r="J18" s="59"/>
      <c r="K18" s="59"/>
      <c r="L18" s="59"/>
    </row>
    <row r="19" spans="1:14" x14ac:dyDescent="0.25">
      <c r="A19" s="9"/>
      <c r="B19" s="10" t="s">
        <v>4</v>
      </c>
      <c r="C19" s="11"/>
      <c r="D19" s="11"/>
      <c r="E19" s="11"/>
      <c r="F19" s="71">
        <v>-4.4292970148651634E-2</v>
      </c>
      <c r="G19" s="71">
        <v>-0.20280481116965454</v>
      </c>
      <c r="H19" s="71">
        <v>0.12275697882688785</v>
      </c>
      <c r="I19" s="71">
        <v>1.0094033771060218</v>
      </c>
      <c r="J19" s="71">
        <v>2.3038769431732442</v>
      </c>
      <c r="K19" s="71">
        <v>2.7208374077881459</v>
      </c>
      <c r="L19" s="71">
        <v>2.8109146349884817</v>
      </c>
    </row>
    <row r="20" spans="1:14" x14ac:dyDescent="0.25">
      <c r="A20" s="9"/>
      <c r="B20" s="10" t="s">
        <v>5</v>
      </c>
      <c r="C20" s="11"/>
      <c r="D20" s="11"/>
      <c r="E20" s="11"/>
      <c r="F20" s="71">
        <v>-0.14628716807122411</v>
      </c>
      <c r="G20" s="71">
        <v>0.22612185101436033</v>
      </c>
      <c r="H20" s="71">
        <v>-0.2163256026083471</v>
      </c>
      <c r="I20" s="71">
        <v>0.95649101735482134</v>
      </c>
      <c r="J20" s="71">
        <v>2.3038769431732442</v>
      </c>
      <c r="K20" s="71">
        <v>2.7208374077881459</v>
      </c>
      <c r="L20" s="71">
        <v>2.8109146349884817</v>
      </c>
    </row>
    <row r="21" spans="1:14" x14ac:dyDescent="0.25">
      <c r="A21" s="9"/>
      <c r="B21" s="10"/>
      <c r="C21" s="11"/>
      <c r="D21" s="11"/>
      <c r="E21" s="11"/>
      <c r="F21" s="68"/>
      <c r="G21" s="59"/>
      <c r="H21" s="59"/>
      <c r="I21" s="59"/>
      <c r="J21" s="59"/>
      <c r="K21" s="59"/>
      <c r="L21" s="59"/>
    </row>
    <row r="22" spans="1:14" x14ac:dyDescent="0.25">
      <c r="A22" s="9"/>
      <c r="B22" s="11" t="s">
        <v>159</v>
      </c>
      <c r="C22" s="11"/>
      <c r="D22" s="11"/>
      <c r="E22" s="11"/>
      <c r="F22" s="66">
        <v>154.84</v>
      </c>
      <c r="G22" s="66">
        <v>155.61000000000001</v>
      </c>
      <c r="H22" s="66">
        <v>158.91</v>
      </c>
      <c r="I22" s="66">
        <v>162.63</v>
      </c>
      <c r="J22" s="66">
        <v>168.48</v>
      </c>
      <c r="K22" s="66">
        <v>176.14</v>
      </c>
      <c r="L22" s="66">
        <v>183.43</v>
      </c>
      <c r="N22" s="38"/>
    </row>
    <row r="23" spans="1:14" x14ac:dyDescent="0.25">
      <c r="A23" s="9"/>
      <c r="B23" s="11" t="s">
        <v>160</v>
      </c>
      <c r="C23" s="11"/>
      <c r="D23" s="11"/>
      <c r="E23" s="11"/>
      <c r="F23" s="35">
        <v>148.53</v>
      </c>
      <c r="G23" s="35">
        <v>146.84</v>
      </c>
      <c r="H23" s="70">
        <v>150.55000000000001</v>
      </c>
      <c r="I23" s="70">
        <v>159.85</v>
      </c>
      <c r="J23" s="66">
        <v>168.48</v>
      </c>
      <c r="K23" s="66">
        <v>176.14</v>
      </c>
      <c r="L23" s="66">
        <v>183.43</v>
      </c>
    </row>
    <row r="24" spans="1:14" x14ac:dyDescent="0.25">
      <c r="A24" s="9"/>
      <c r="B24" s="26"/>
      <c r="C24" s="11"/>
      <c r="D24" s="11"/>
      <c r="E24" s="11"/>
      <c r="F24" s="68"/>
      <c r="G24" s="59"/>
      <c r="H24" s="59"/>
      <c r="I24" s="59"/>
      <c r="J24" s="59"/>
      <c r="K24" s="59"/>
      <c r="L24" s="59"/>
    </row>
    <row r="25" spans="1:14" x14ac:dyDescent="0.25">
      <c r="A25" s="9"/>
      <c r="B25" s="11" t="s">
        <v>161</v>
      </c>
      <c r="C25" s="11"/>
      <c r="D25" s="11"/>
      <c r="E25" s="11"/>
      <c r="F25" s="39">
        <v>44500</v>
      </c>
      <c r="G25" s="39">
        <v>44400</v>
      </c>
      <c r="H25" s="39">
        <v>44500</v>
      </c>
      <c r="I25" s="39">
        <v>44400</v>
      </c>
      <c r="J25" s="39">
        <v>44800</v>
      </c>
      <c r="K25" s="39">
        <v>45900</v>
      </c>
      <c r="L25" s="39">
        <v>47100</v>
      </c>
    </row>
    <row r="26" spans="1:14" x14ac:dyDescent="0.25">
      <c r="A26" s="9"/>
      <c r="B26" s="10" t="s">
        <v>6</v>
      </c>
      <c r="C26" s="11"/>
      <c r="D26" s="11"/>
      <c r="E26" s="11"/>
      <c r="F26" s="39">
        <v>45400</v>
      </c>
      <c r="G26" s="39">
        <v>45300</v>
      </c>
      <c r="H26" s="39">
        <v>45400</v>
      </c>
      <c r="I26" s="39">
        <v>45300</v>
      </c>
      <c r="J26" s="39">
        <v>45800</v>
      </c>
      <c r="K26" s="39">
        <v>46800</v>
      </c>
      <c r="L26" s="39">
        <v>48100</v>
      </c>
    </row>
    <row r="27" spans="1:14" x14ac:dyDescent="0.25">
      <c r="A27" s="9"/>
      <c r="B27" s="11" t="s">
        <v>158</v>
      </c>
      <c r="C27" s="11"/>
      <c r="D27" s="11"/>
      <c r="E27" s="11"/>
      <c r="F27" s="39">
        <v>56600</v>
      </c>
      <c r="G27" s="39">
        <v>56900</v>
      </c>
      <c r="H27" s="39">
        <v>58100</v>
      </c>
      <c r="I27" s="39">
        <v>59500</v>
      </c>
      <c r="J27" s="39">
        <v>61600</v>
      </c>
      <c r="K27" s="39">
        <v>64400</v>
      </c>
      <c r="L27" s="39">
        <v>67100</v>
      </c>
    </row>
    <row r="28" spans="1:14" x14ac:dyDescent="0.25">
      <c r="A28" s="9"/>
      <c r="B28" s="10"/>
      <c r="C28" s="11"/>
      <c r="D28" s="11"/>
      <c r="E28" s="11"/>
      <c r="F28" s="68"/>
      <c r="G28" s="59"/>
      <c r="H28" s="59"/>
      <c r="I28" s="59"/>
      <c r="J28" s="59"/>
      <c r="K28" s="59"/>
      <c r="L28" s="59"/>
    </row>
    <row r="29" spans="1:14" x14ac:dyDescent="0.25">
      <c r="A29" s="9"/>
      <c r="B29" s="10" t="s">
        <v>24</v>
      </c>
      <c r="C29" s="11"/>
      <c r="D29" s="11"/>
      <c r="E29" s="11"/>
      <c r="F29" s="71">
        <v>2.2592284709170629</v>
      </c>
      <c r="G29" s="71">
        <v>1.7156087638866335</v>
      </c>
      <c r="H29" s="71">
        <v>1.4733577983093493</v>
      </c>
      <c r="I29" s="71">
        <v>1.6342713222897265</v>
      </c>
      <c r="J29" s="71">
        <v>2.0000000000000018</v>
      </c>
      <c r="K29" s="71">
        <v>2.0000000000000018</v>
      </c>
      <c r="L29" s="71">
        <v>2.0000000000000018</v>
      </c>
    </row>
    <row r="30" spans="1:14" x14ac:dyDescent="0.25">
      <c r="A30" s="9"/>
      <c r="B30" s="10" t="s">
        <v>25</v>
      </c>
      <c r="C30" s="11"/>
      <c r="D30" s="11"/>
      <c r="E30" s="11"/>
      <c r="F30" s="71">
        <v>-0.72873206233978749</v>
      </c>
      <c r="G30" s="71">
        <v>-0.35266384242650384</v>
      </c>
      <c r="H30" s="71">
        <v>-0.52974699841114026</v>
      </c>
      <c r="I30" s="71">
        <v>1.6408040601740836</v>
      </c>
      <c r="J30" s="71">
        <v>2.0000000000000018</v>
      </c>
      <c r="K30" s="71">
        <v>2.0000000000000018</v>
      </c>
      <c r="L30" s="71">
        <v>2.0000000000000018</v>
      </c>
    </row>
    <row r="31" spans="1:14" x14ac:dyDescent="0.25">
      <c r="A31" s="9"/>
      <c r="B31" s="10"/>
      <c r="C31" s="11"/>
      <c r="D31" s="11"/>
      <c r="E31" s="11"/>
      <c r="F31" s="68"/>
      <c r="G31" s="59"/>
      <c r="H31" s="59"/>
      <c r="I31" s="59"/>
      <c r="J31" s="59"/>
      <c r="K31" s="59"/>
      <c r="L31" s="59"/>
    </row>
    <row r="32" spans="1:14" x14ac:dyDescent="0.25">
      <c r="A32" s="9"/>
      <c r="B32" s="9" t="s">
        <v>42</v>
      </c>
      <c r="C32" s="11"/>
      <c r="D32" s="11"/>
      <c r="E32" s="11"/>
      <c r="F32" s="71">
        <v>0.92812135955831609</v>
      </c>
      <c r="G32" s="71">
        <v>0.4305410355599143</v>
      </c>
      <c r="H32" s="71">
        <v>0.05</v>
      </c>
      <c r="I32" s="71">
        <v>9.1666666666666674E-2</v>
      </c>
      <c r="J32" s="71">
        <v>0.64027777777777783</v>
      </c>
      <c r="K32" s="71">
        <v>1.1472222222222224</v>
      </c>
      <c r="L32" s="71">
        <v>1.6333333333333333</v>
      </c>
    </row>
    <row r="33" spans="1:17" x14ac:dyDescent="0.25">
      <c r="A33" s="9"/>
      <c r="B33" s="9" t="s">
        <v>43</v>
      </c>
      <c r="C33" s="11"/>
      <c r="D33" s="11"/>
      <c r="E33" s="11"/>
      <c r="F33" s="71">
        <v>0.91181331273396493</v>
      </c>
      <c r="G33" s="71">
        <v>0.42582166648505321</v>
      </c>
      <c r="H33" s="71">
        <v>5.2330508474576272E-2</v>
      </c>
      <c r="I33" s="71">
        <v>0.14074858757062148</v>
      </c>
      <c r="J33" s="71">
        <v>0.73263888888888884</v>
      </c>
      <c r="K33" s="71">
        <v>1.2203625235404896</v>
      </c>
      <c r="L33" s="71">
        <v>1.718502824858757</v>
      </c>
    </row>
    <row r="34" spans="1:17" x14ac:dyDescent="0.25">
      <c r="A34" s="9"/>
      <c r="B34" s="9" t="s">
        <v>44</v>
      </c>
      <c r="C34" s="3"/>
      <c r="D34" s="3"/>
      <c r="E34" s="3"/>
      <c r="F34" s="71">
        <v>1.5616327869795261</v>
      </c>
      <c r="G34" s="71">
        <v>0.9285856203833035</v>
      </c>
      <c r="H34" s="71">
        <v>0.51151580459770107</v>
      </c>
      <c r="I34" s="71">
        <v>1.121831896551724</v>
      </c>
      <c r="J34" s="71">
        <v>1.7901843869731799</v>
      </c>
      <c r="K34" s="71">
        <v>2.4422174329501916</v>
      </c>
      <c r="L34" s="71">
        <v>3.0966810344827582</v>
      </c>
    </row>
    <row r="35" spans="1:17" x14ac:dyDescent="0.25">
      <c r="A35" s="9"/>
      <c r="B35" s="9" t="s">
        <v>45</v>
      </c>
      <c r="C35" s="3"/>
      <c r="D35" s="3"/>
      <c r="E35" s="3"/>
      <c r="F35" s="71">
        <v>2.1196323036263252</v>
      </c>
      <c r="G35" s="71">
        <v>1.7236002038198261</v>
      </c>
      <c r="H35" s="71">
        <v>1.4244396551724139</v>
      </c>
      <c r="I35" s="71">
        <v>2.0894827586206897</v>
      </c>
      <c r="J35" s="71">
        <v>2.7348515325670499</v>
      </c>
      <c r="K35" s="71">
        <v>3.3220605842911879</v>
      </c>
      <c r="L35" s="71">
        <v>3.86152658045977</v>
      </c>
      <c r="P35"/>
      <c r="Q35" s="57"/>
    </row>
    <row r="36" spans="1:17" x14ac:dyDescent="0.25">
      <c r="A36" s="9"/>
      <c r="B36" s="9"/>
      <c r="C36" s="3"/>
      <c r="D36" s="3"/>
      <c r="E36" s="3"/>
      <c r="F36" s="63"/>
      <c r="G36" s="59"/>
      <c r="H36" s="59"/>
      <c r="I36" s="59"/>
      <c r="J36" s="59"/>
      <c r="K36" s="59"/>
      <c r="L36" s="59"/>
      <c r="O36" s="57"/>
      <c r="P36" s="57"/>
      <c r="Q36" s="57"/>
    </row>
    <row r="37" spans="1:17" x14ac:dyDescent="0.25">
      <c r="A37" s="9"/>
      <c r="B37" s="9" t="s">
        <v>151</v>
      </c>
      <c r="C37" s="3"/>
      <c r="D37" s="3"/>
      <c r="E37" s="3"/>
      <c r="F37" s="71">
        <v>1.2816125879871132</v>
      </c>
      <c r="G37" s="71">
        <v>1.8640973441360398</v>
      </c>
      <c r="H37" s="71">
        <v>2.0089976035676527</v>
      </c>
      <c r="I37" s="71">
        <v>2.8432957703275141</v>
      </c>
      <c r="J37" s="71">
        <v>2.9339180640577833</v>
      </c>
      <c r="K37" s="71">
        <v>2.3727810340196998</v>
      </c>
      <c r="L37" s="71">
        <v>1.7282020871018267</v>
      </c>
      <c r="O37" s="57"/>
      <c r="P37" s="57"/>
      <c r="Q37" s="57"/>
    </row>
    <row r="38" spans="1:17" x14ac:dyDescent="0.25">
      <c r="A38" s="9"/>
      <c r="B38" s="9" t="s">
        <v>152</v>
      </c>
      <c r="C38" s="3"/>
      <c r="D38" s="3"/>
      <c r="E38" s="3"/>
      <c r="F38" s="71">
        <v>2.4483282674772067</v>
      </c>
      <c r="G38" s="71">
        <v>3.038400016341658</v>
      </c>
      <c r="H38" s="71">
        <v>3.6402350028103658</v>
      </c>
      <c r="I38" s="71">
        <v>4.4023033155678348</v>
      </c>
      <c r="J38" s="71">
        <v>4.3569792060890622</v>
      </c>
      <c r="K38" s="71">
        <v>4.3117913923446771</v>
      </c>
      <c r="L38" s="71">
        <v>3.8306884970126465</v>
      </c>
      <c r="O38" s="57"/>
      <c r="P38" s="57"/>
      <c r="Q38" s="57"/>
    </row>
    <row r="39" spans="1:17" x14ac:dyDescent="0.25">
      <c r="A39" s="9"/>
      <c r="B39" s="9" t="s">
        <v>153</v>
      </c>
      <c r="C39" s="3"/>
      <c r="D39" s="3"/>
      <c r="E39" s="3"/>
      <c r="F39" s="39">
        <v>3775.0160000000001</v>
      </c>
      <c r="G39" s="39">
        <v>3889.7160867609</v>
      </c>
      <c r="H39" s="39">
        <v>4031.3108932611153</v>
      </c>
      <c r="I39" s="39">
        <v>4208.7814263759974</v>
      </c>
      <c r="J39" s="39">
        <v>4392.1571579529382</v>
      </c>
      <c r="K39" s="39">
        <v>4581.5378122278034</v>
      </c>
      <c r="L39" s="39">
        <v>4757.0422541870985</v>
      </c>
    </row>
    <row r="40" spans="1:17" x14ac:dyDescent="0.25">
      <c r="A40" s="9"/>
      <c r="B40" s="12"/>
      <c r="C40" s="3"/>
      <c r="D40" s="3"/>
      <c r="E40" s="3"/>
      <c r="F40" s="63"/>
      <c r="G40" s="59"/>
      <c r="H40" s="59"/>
      <c r="I40" s="59"/>
      <c r="J40" s="59"/>
      <c r="K40" s="59"/>
      <c r="L40" s="59"/>
    </row>
    <row r="41" spans="1:17" x14ac:dyDescent="0.25">
      <c r="A41" s="9"/>
      <c r="B41" s="13" t="s">
        <v>83</v>
      </c>
      <c r="C41" s="3"/>
      <c r="D41" s="3"/>
      <c r="E41" s="3"/>
    </row>
    <row r="42" spans="1:17" x14ac:dyDescent="0.25">
      <c r="A42" s="9"/>
      <c r="C42" s="3"/>
      <c r="D42" s="3"/>
      <c r="E42" s="3"/>
      <c r="F42" s="24"/>
    </row>
    <row r="43" spans="1:17" s="16" customFormat="1" ht="18.75" x14ac:dyDescent="0.3">
      <c r="A43" s="14" t="s">
        <v>7</v>
      </c>
      <c r="B43" s="15"/>
      <c r="F43" s="14">
        <v>2013</v>
      </c>
      <c r="G43" s="14">
        <v>2014</v>
      </c>
      <c r="H43" s="14">
        <v>2015</v>
      </c>
      <c r="I43" s="14">
        <v>2016</v>
      </c>
      <c r="J43" s="14">
        <v>2017</v>
      </c>
      <c r="K43" s="14">
        <v>2018</v>
      </c>
      <c r="L43" s="14">
        <v>2019</v>
      </c>
    </row>
    <row r="44" spans="1:17" x14ac:dyDescent="0.25">
      <c r="A44" s="9"/>
      <c r="B44" s="9"/>
      <c r="C44" s="3"/>
      <c r="D44" s="3"/>
      <c r="E44" s="3"/>
    </row>
    <row r="45" spans="1:17" s="6" customFormat="1" ht="42.75" customHeight="1" x14ac:dyDescent="0.25">
      <c r="A45" s="19" t="s">
        <v>108</v>
      </c>
      <c r="B45" s="25"/>
      <c r="C45" s="25"/>
      <c r="D45" s="25"/>
      <c r="E45" s="25"/>
      <c r="F45" s="28"/>
    </row>
    <row r="46" spans="1:17" ht="19.5" customHeight="1" thickBot="1" x14ac:dyDescent="0.3">
      <c r="A46" s="5"/>
      <c r="B46" s="17" t="s">
        <v>137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7" ht="16.5" thickTop="1" x14ac:dyDescent="0.25">
      <c r="A47" s="5"/>
      <c r="B47" s="3"/>
      <c r="C47" s="5" t="s">
        <v>26</v>
      </c>
      <c r="D47" s="5"/>
      <c r="E47" s="5"/>
      <c r="F47" s="51">
        <v>16751265</v>
      </c>
      <c r="G47" s="51">
        <v>16539279</v>
      </c>
      <c r="H47" s="51">
        <v>15802300</v>
      </c>
      <c r="I47" s="51">
        <v>14368700</v>
      </c>
      <c r="J47" s="51">
        <v>13020200</v>
      </c>
      <c r="K47" s="51">
        <v>12454900</v>
      </c>
      <c r="L47" s="51">
        <v>12249600</v>
      </c>
    </row>
    <row r="48" spans="1:17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11031585</v>
      </c>
      <c r="G49" s="46">
        <v>10004977</v>
      </c>
      <c r="H49" s="46">
        <v>8858000</v>
      </c>
      <c r="I49" s="46">
        <v>7614000</v>
      </c>
      <c r="J49" s="46">
        <v>6547000</v>
      </c>
      <c r="K49" s="46">
        <v>5767000</v>
      </c>
      <c r="L49" s="46">
        <v>5099000</v>
      </c>
    </row>
    <row r="50" spans="1:12" x14ac:dyDescent="0.25">
      <c r="A50" s="5"/>
      <c r="B50" s="3"/>
      <c r="C50" s="3"/>
      <c r="D50" s="3" t="s">
        <v>47</v>
      </c>
      <c r="E50" s="3"/>
      <c r="F50" s="46">
        <v>5706959</v>
      </c>
      <c r="G50" s="46">
        <v>6522392</v>
      </c>
      <c r="H50" s="46">
        <v>6933000</v>
      </c>
      <c r="I50" s="46">
        <v>6744000</v>
      </c>
      <c r="J50" s="46">
        <v>6463000</v>
      </c>
      <c r="K50" s="46">
        <v>6678000</v>
      </c>
      <c r="L50" s="46">
        <v>7141000</v>
      </c>
    </row>
    <row r="51" spans="1:12" ht="12.75" customHeight="1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24" t="s">
        <v>165</v>
      </c>
      <c r="E52" s="3"/>
      <c r="F52" s="46">
        <v>760500</v>
      </c>
      <c r="G52" s="46">
        <v>785800</v>
      </c>
      <c r="H52" s="46">
        <v>773000</v>
      </c>
      <c r="I52" s="46">
        <v>722000</v>
      </c>
      <c r="J52" s="46">
        <v>656900</v>
      </c>
      <c r="K52" s="46">
        <v>625500</v>
      </c>
      <c r="L52" s="46">
        <v>613800</v>
      </c>
    </row>
    <row r="53" spans="1:12" ht="12" customHeight="1" x14ac:dyDescent="0.25">
      <c r="A53" s="5"/>
      <c r="B53" s="3"/>
      <c r="C53" s="3"/>
      <c r="D53" s="3"/>
      <c r="E53" s="3"/>
      <c r="F53" s="52"/>
      <c r="G53" s="52"/>
      <c r="H53" s="52"/>
      <c r="I53" s="52"/>
      <c r="J53" s="52"/>
      <c r="K53" s="52"/>
      <c r="L53" s="52"/>
    </row>
    <row r="54" spans="1:12" x14ac:dyDescent="0.25">
      <c r="A54" s="5"/>
      <c r="B54" s="3"/>
      <c r="C54" s="3"/>
      <c r="D54" s="3" t="s">
        <v>73</v>
      </c>
      <c r="E54" s="3"/>
      <c r="F54" s="46">
        <v>421700</v>
      </c>
      <c r="G54" s="46">
        <v>389000</v>
      </c>
      <c r="H54" s="46">
        <v>350000</v>
      </c>
      <c r="I54" s="46">
        <v>311100</v>
      </c>
      <c r="J54" s="46">
        <v>272500</v>
      </c>
      <c r="K54" s="46">
        <v>239700</v>
      </c>
      <c r="L54" s="46">
        <v>210900</v>
      </c>
    </row>
    <row r="55" spans="1:12" x14ac:dyDescent="0.25">
      <c r="A55" s="5"/>
      <c r="B55" s="3"/>
      <c r="C55" s="3"/>
      <c r="D55" s="3"/>
      <c r="E55" s="3" t="s">
        <v>74</v>
      </c>
      <c r="F55" s="46">
        <v>345600</v>
      </c>
      <c r="G55" s="46">
        <v>320100</v>
      </c>
      <c r="H55" s="46">
        <v>288800</v>
      </c>
      <c r="I55" s="46">
        <v>257900</v>
      </c>
      <c r="J55" s="46">
        <v>227100</v>
      </c>
      <c r="K55" s="46">
        <v>200700</v>
      </c>
      <c r="L55" s="46">
        <v>177300</v>
      </c>
    </row>
    <row r="56" spans="1:12" x14ac:dyDescent="0.25">
      <c r="A56" s="4"/>
      <c r="B56" s="3"/>
      <c r="C56" s="3"/>
      <c r="D56" s="3"/>
      <c r="E56" s="3" t="s">
        <v>75</v>
      </c>
      <c r="F56" s="46">
        <v>76100</v>
      </c>
      <c r="G56" s="46">
        <v>68900</v>
      </c>
      <c r="H56" s="46">
        <v>61200</v>
      </c>
      <c r="I56" s="46">
        <v>53200</v>
      </c>
      <c r="J56" s="46">
        <v>45400</v>
      </c>
      <c r="K56" s="46">
        <v>39000</v>
      </c>
      <c r="L56" s="46">
        <v>33600</v>
      </c>
    </row>
    <row r="57" spans="1:12" ht="13.5" customHeight="1" x14ac:dyDescent="0.25">
      <c r="A57" s="4"/>
      <c r="B57" s="3"/>
      <c r="C57" s="3"/>
      <c r="D57" s="3"/>
      <c r="E57" s="3"/>
      <c r="F57" s="52"/>
      <c r="G57" s="52"/>
      <c r="H57" s="52"/>
      <c r="I57" s="52"/>
      <c r="J57" s="52"/>
      <c r="K57" s="52"/>
      <c r="L57" s="52"/>
    </row>
    <row r="58" spans="1:12" x14ac:dyDescent="0.25">
      <c r="A58" s="4"/>
      <c r="B58" s="3"/>
      <c r="C58" s="3"/>
      <c r="D58" s="3" t="s">
        <v>76</v>
      </c>
      <c r="E58" s="3"/>
      <c r="F58" s="46">
        <v>338800</v>
      </c>
      <c r="G58" s="46">
        <v>396800</v>
      </c>
      <c r="H58" s="46">
        <v>423000</v>
      </c>
      <c r="I58" s="46">
        <v>410900</v>
      </c>
      <c r="J58" s="46">
        <v>384400</v>
      </c>
      <c r="K58" s="46">
        <v>385800</v>
      </c>
      <c r="L58" s="46">
        <v>402900</v>
      </c>
    </row>
    <row r="59" spans="1:12" x14ac:dyDescent="0.25">
      <c r="A59" s="5"/>
      <c r="B59" s="3"/>
      <c r="C59" s="3"/>
      <c r="D59" s="3"/>
      <c r="E59" s="3" t="s">
        <v>77</v>
      </c>
      <c r="F59" s="46">
        <v>264400</v>
      </c>
      <c r="G59" s="46">
        <v>308200</v>
      </c>
      <c r="H59" s="46">
        <v>326800</v>
      </c>
      <c r="I59" s="46">
        <v>317100</v>
      </c>
      <c r="J59" s="46">
        <v>296900</v>
      </c>
      <c r="K59" s="46">
        <v>297400</v>
      </c>
      <c r="L59" s="46">
        <v>309500</v>
      </c>
    </row>
    <row r="60" spans="1:12" x14ac:dyDescent="0.25">
      <c r="A60" s="5"/>
      <c r="B60" s="3"/>
      <c r="C60" s="3"/>
      <c r="D60" s="3"/>
      <c r="E60" s="3" t="s">
        <v>78</v>
      </c>
      <c r="F60" s="46">
        <v>74400</v>
      </c>
      <c r="G60" s="46">
        <v>88600</v>
      </c>
      <c r="H60" s="46">
        <v>96200</v>
      </c>
      <c r="I60" s="46">
        <v>93800</v>
      </c>
      <c r="J60" s="46">
        <v>87500</v>
      </c>
      <c r="K60" s="46">
        <v>88400</v>
      </c>
      <c r="L60" s="46">
        <v>93400</v>
      </c>
    </row>
    <row r="61" spans="1:12" ht="13.5" customHeight="1" x14ac:dyDescent="0.25">
      <c r="A61" s="4"/>
      <c r="B61" s="3"/>
      <c r="C61" s="3"/>
      <c r="D61" s="3"/>
      <c r="E61" s="3"/>
      <c r="F61" s="52"/>
      <c r="G61" s="52"/>
      <c r="H61" s="52"/>
      <c r="I61" s="52"/>
      <c r="J61" s="52"/>
      <c r="K61" s="52"/>
      <c r="L61" s="52"/>
    </row>
    <row r="62" spans="1:12" x14ac:dyDescent="0.25">
      <c r="A62" s="4"/>
      <c r="B62" s="3"/>
      <c r="C62" s="3"/>
      <c r="D62" s="24" t="s">
        <v>166</v>
      </c>
      <c r="E62" s="3"/>
      <c r="F62" s="46">
        <v>22100</v>
      </c>
      <c r="G62" s="46">
        <v>21100</v>
      </c>
      <c r="H62" s="46">
        <v>20500</v>
      </c>
      <c r="I62" s="46">
        <v>19900</v>
      </c>
      <c r="J62" s="46">
        <v>19800</v>
      </c>
      <c r="K62" s="46">
        <v>19900</v>
      </c>
      <c r="L62" s="46">
        <v>20000</v>
      </c>
    </row>
    <row r="63" spans="1:12" ht="12.7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64</v>
      </c>
      <c r="E64" s="3"/>
      <c r="F64" s="46">
        <v>26300</v>
      </c>
      <c r="G64" s="46">
        <v>25800</v>
      </c>
      <c r="H64" s="46">
        <v>25400</v>
      </c>
      <c r="I64" s="46">
        <v>24600</v>
      </c>
      <c r="J64" s="46">
        <v>24100</v>
      </c>
      <c r="K64" s="46">
        <v>24100</v>
      </c>
      <c r="L64" s="46">
        <v>24300</v>
      </c>
    </row>
    <row r="65" spans="1:12" x14ac:dyDescent="0.25">
      <c r="A65" s="5"/>
      <c r="B65" s="3"/>
      <c r="C65" s="3"/>
      <c r="D65" s="3"/>
      <c r="E65" s="3" t="s">
        <v>65</v>
      </c>
      <c r="F65" s="46">
        <v>27700</v>
      </c>
      <c r="G65" s="46">
        <v>27100</v>
      </c>
      <c r="H65" s="46">
        <v>26600</v>
      </c>
      <c r="I65" s="46">
        <v>25600</v>
      </c>
      <c r="J65" s="46">
        <v>25000</v>
      </c>
      <c r="K65" s="46">
        <v>25000</v>
      </c>
      <c r="L65" s="46">
        <v>25000</v>
      </c>
    </row>
    <row r="66" spans="1:12" x14ac:dyDescent="0.25">
      <c r="A66" s="4"/>
      <c r="B66" s="3"/>
      <c r="C66" s="3"/>
      <c r="D66" s="3"/>
      <c r="E66" s="3" t="s">
        <v>66</v>
      </c>
      <c r="F66" s="46">
        <v>19800</v>
      </c>
      <c r="G66" s="46">
        <v>19800</v>
      </c>
      <c r="H66" s="46">
        <v>19800</v>
      </c>
      <c r="I66" s="46">
        <v>19500</v>
      </c>
      <c r="J66" s="46">
        <v>19500</v>
      </c>
      <c r="K66" s="46">
        <v>19900</v>
      </c>
      <c r="L66" s="46">
        <v>20300</v>
      </c>
    </row>
    <row r="67" spans="1:12" ht="15.75" customHeight="1" x14ac:dyDescent="0.25">
      <c r="A67" s="4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4"/>
      <c r="B68" s="3"/>
      <c r="C68" s="3"/>
      <c r="D68" s="3" t="s">
        <v>67</v>
      </c>
      <c r="E68" s="3"/>
      <c r="F68" s="46">
        <v>16800</v>
      </c>
      <c r="G68" s="46">
        <v>16400</v>
      </c>
      <c r="H68" s="46">
        <v>16400</v>
      </c>
      <c r="I68" s="46">
        <v>16400</v>
      </c>
      <c r="J68" s="46">
        <v>16800</v>
      </c>
      <c r="K68" s="46">
        <v>17300</v>
      </c>
      <c r="L68" s="46">
        <v>17700</v>
      </c>
    </row>
    <row r="69" spans="1:12" x14ac:dyDescent="0.25">
      <c r="A69" s="5"/>
      <c r="B69" s="3"/>
      <c r="C69" s="3"/>
      <c r="D69" s="3"/>
      <c r="E69" s="3" t="s">
        <v>68</v>
      </c>
      <c r="F69" s="46">
        <v>16600</v>
      </c>
      <c r="G69" s="46">
        <v>16100</v>
      </c>
      <c r="H69" s="46">
        <v>16000</v>
      </c>
      <c r="I69" s="46">
        <v>15900</v>
      </c>
      <c r="J69" s="46">
        <v>16100</v>
      </c>
      <c r="K69" s="46">
        <v>16500</v>
      </c>
      <c r="L69" s="46">
        <v>16800</v>
      </c>
    </row>
    <row r="70" spans="1:12" x14ac:dyDescent="0.25">
      <c r="A70" s="5"/>
      <c r="B70" s="3"/>
      <c r="C70" s="3"/>
      <c r="D70" s="3"/>
      <c r="E70" s="3" t="s">
        <v>69</v>
      </c>
      <c r="F70" s="46">
        <v>17700</v>
      </c>
      <c r="G70" s="46">
        <v>17500</v>
      </c>
      <c r="H70" s="46">
        <v>17600</v>
      </c>
      <c r="I70" s="46">
        <v>18100</v>
      </c>
      <c r="J70" s="46">
        <v>19200</v>
      </c>
      <c r="K70" s="46">
        <v>20200</v>
      </c>
      <c r="L70" s="46">
        <v>21000</v>
      </c>
    </row>
    <row r="71" spans="1:12" ht="13.5" customHeight="1" x14ac:dyDescent="0.25">
      <c r="A71" s="5"/>
      <c r="B71" s="3"/>
      <c r="C71" s="3"/>
      <c r="D71" s="3"/>
      <c r="E71" s="3"/>
      <c r="F71" s="52"/>
      <c r="G71" s="52"/>
      <c r="H71" s="52"/>
      <c r="I71" s="52"/>
      <c r="J71" s="52"/>
      <c r="K71" s="52"/>
      <c r="L71" s="52"/>
    </row>
    <row r="72" spans="1:12" x14ac:dyDescent="0.25">
      <c r="A72" s="5"/>
      <c r="B72" s="3"/>
      <c r="C72" s="3"/>
      <c r="D72" s="3" t="s">
        <v>58</v>
      </c>
      <c r="E72" s="3"/>
      <c r="F72" s="53">
        <v>0.99464719327999995</v>
      </c>
      <c r="G72" s="53">
        <v>0.99659200000000003</v>
      </c>
      <c r="H72" s="53">
        <v>0.99659200000000003</v>
      </c>
      <c r="I72" s="53">
        <v>0.99659200000000003</v>
      </c>
      <c r="J72" s="53">
        <v>0.99659200000000003</v>
      </c>
      <c r="K72" s="53">
        <v>0.99659200000000003</v>
      </c>
      <c r="L72" s="53">
        <v>0.99659200000000003</v>
      </c>
    </row>
    <row r="73" spans="1:12" x14ac:dyDescent="0.25">
      <c r="A73" s="5"/>
      <c r="B73" s="3"/>
      <c r="C73" s="3"/>
      <c r="D73" s="3" t="s">
        <v>59</v>
      </c>
      <c r="E73" s="2"/>
      <c r="F73" s="53">
        <v>1.00010965868</v>
      </c>
      <c r="G73" s="53">
        <v>1.0017402972</v>
      </c>
      <c r="H73" s="53">
        <v>1.0000866799999999</v>
      </c>
      <c r="I73" s="53">
        <v>0.99978776000000003</v>
      </c>
      <c r="J73" s="53">
        <v>0.99948884000000005</v>
      </c>
      <c r="K73" s="53">
        <v>0.99918992000000006</v>
      </c>
      <c r="L73" s="53">
        <v>0.99889100000000008</v>
      </c>
    </row>
    <row r="74" spans="1:12" ht="13.5" customHeight="1" x14ac:dyDescent="0.25">
      <c r="A74" s="5"/>
      <c r="B74" s="3"/>
      <c r="C74" s="3"/>
      <c r="D74" s="3"/>
      <c r="E74" s="3"/>
      <c r="F74" s="54"/>
      <c r="G74" s="54"/>
      <c r="H74" s="54"/>
      <c r="I74" s="54"/>
      <c r="J74" s="54"/>
      <c r="K74" s="54"/>
      <c r="L74" s="54"/>
    </row>
    <row r="75" spans="1:12" x14ac:dyDescent="0.25">
      <c r="A75" s="4"/>
      <c r="B75" s="3"/>
      <c r="C75" s="3"/>
      <c r="D75" s="3" t="s">
        <v>120</v>
      </c>
      <c r="E75" s="3"/>
      <c r="F75" s="46">
        <v>131</v>
      </c>
      <c r="G75" s="46">
        <v>70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</row>
    <row r="76" spans="1:12" ht="13.5" customHeight="1" x14ac:dyDescent="0.25">
      <c r="A76" s="4"/>
      <c r="B76" s="3"/>
      <c r="C76" s="3"/>
      <c r="D76" s="3"/>
      <c r="E76" s="3"/>
      <c r="F76" s="52"/>
      <c r="G76" s="52"/>
      <c r="H76" s="52"/>
      <c r="I76" s="52"/>
      <c r="J76" s="52"/>
      <c r="K76" s="52"/>
      <c r="L76" s="52"/>
    </row>
    <row r="77" spans="1:12" x14ac:dyDescent="0.25">
      <c r="A77" s="5"/>
      <c r="B77" s="3"/>
      <c r="C77" s="3"/>
      <c r="D77" s="3" t="s">
        <v>21</v>
      </c>
      <c r="E77" s="3"/>
      <c r="F77" s="46">
        <v>12590</v>
      </c>
      <c r="G77" s="46">
        <v>11840</v>
      </c>
      <c r="H77" s="46">
        <v>11300</v>
      </c>
      <c r="I77" s="46">
        <v>10700</v>
      </c>
      <c r="J77" s="46">
        <v>10200</v>
      </c>
      <c r="K77" s="46">
        <v>9900</v>
      </c>
      <c r="L77" s="46">
        <v>9600</v>
      </c>
    </row>
    <row r="78" spans="1:12" x14ac:dyDescent="0.25">
      <c r="A78" s="5"/>
      <c r="B78" s="3"/>
      <c r="C78" s="3"/>
      <c r="D78" s="3" t="s">
        <v>8</v>
      </c>
      <c r="E78" s="3"/>
      <c r="F78" s="46">
        <v>999</v>
      </c>
      <c r="G78" s="46">
        <v>944</v>
      </c>
      <c r="H78" s="46">
        <v>904</v>
      </c>
      <c r="I78" s="46">
        <v>864</v>
      </c>
      <c r="J78" s="46">
        <v>824</v>
      </c>
      <c r="K78" s="46">
        <v>784</v>
      </c>
      <c r="L78" s="46">
        <v>744</v>
      </c>
    </row>
    <row r="79" spans="1:12" x14ac:dyDescent="0.25">
      <c r="A79" s="4"/>
      <c r="B79" s="3"/>
      <c r="C79" s="3"/>
      <c r="D79" s="3" t="s">
        <v>71</v>
      </c>
      <c r="E79" s="3"/>
      <c r="F79" s="54">
        <v>0.28299999999999997</v>
      </c>
      <c r="G79" s="54">
        <v>0.28199999999999997</v>
      </c>
      <c r="H79" s="54">
        <v>0.28049999999999997</v>
      </c>
      <c r="I79" s="54">
        <v>0.27899999999999997</v>
      </c>
      <c r="J79" s="54">
        <v>0.27749999999999997</v>
      </c>
      <c r="K79" s="54">
        <v>0.27599999999999997</v>
      </c>
      <c r="L79" s="54">
        <v>0.27449999999999997</v>
      </c>
    </row>
    <row r="80" spans="1:12" s="6" customFormat="1" x14ac:dyDescent="0.25">
      <c r="A80" s="4"/>
      <c r="B80" s="21"/>
      <c r="C80" s="3"/>
      <c r="D80" s="3"/>
      <c r="E80" s="3"/>
      <c r="F80" s="60"/>
      <c r="G80" s="61"/>
      <c r="H80" s="61"/>
      <c r="I80" s="61"/>
      <c r="J80" s="61"/>
      <c r="K80" s="61"/>
      <c r="L80" s="61"/>
    </row>
    <row r="81" spans="1:12" ht="16.5" thickBot="1" x14ac:dyDescent="0.3">
      <c r="A81" s="5"/>
      <c r="B81" s="17" t="s">
        <v>138</v>
      </c>
      <c r="C81" s="18"/>
      <c r="D81" s="18"/>
      <c r="E81" s="18"/>
      <c r="F81" s="62"/>
      <c r="G81" s="62"/>
      <c r="H81" s="62"/>
      <c r="I81" s="62"/>
      <c r="J81" s="62"/>
      <c r="K81" s="62"/>
      <c r="L81" s="62"/>
    </row>
    <row r="82" spans="1:12" ht="16.5" thickTop="1" x14ac:dyDescent="0.25">
      <c r="A82" s="5"/>
      <c r="C82" s="5" t="s">
        <v>26</v>
      </c>
      <c r="D82" s="5"/>
      <c r="E82" s="5"/>
      <c r="F82" s="40">
        <v>13882783</v>
      </c>
      <c r="G82" s="40">
        <v>13035233</v>
      </c>
      <c r="H82" s="40">
        <v>12449700</v>
      </c>
      <c r="I82" s="40">
        <v>11970300</v>
      </c>
      <c r="J82" s="40">
        <v>11591600</v>
      </c>
      <c r="K82" s="40">
        <v>11238500</v>
      </c>
      <c r="L82" s="40">
        <v>10810700</v>
      </c>
    </row>
    <row r="83" spans="1:12" ht="12" customHeight="1" x14ac:dyDescent="0.25">
      <c r="A83" s="5"/>
      <c r="C83" s="3"/>
      <c r="D83" s="3"/>
      <c r="E83" s="3"/>
      <c r="F83" s="32"/>
      <c r="G83" s="32"/>
      <c r="H83" s="32"/>
      <c r="I83" s="32"/>
      <c r="J83" s="32"/>
      <c r="K83" s="32"/>
      <c r="L83" s="32"/>
    </row>
    <row r="84" spans="1:12" ht="16.5" customHeight="1" x14ac:dyDescent="0.25">
      <c r="A84" s="5"/>
      <c r="B84" s="3"/>
      <c r="C84" s="3"/>
      <c r="D84" s="3" t="s">
        <v>112</v>
      </c>
      <c r="E84" s="3"/>
      <c r="F84" s="41">
        <v>12966744</v>
      </c>
      <c r="G84" s="41">
        <v>12173817</v>
      </c>
      <c r="H84" s="41">
        <v>11617000</v>
      </c>
      <c r="I84" s="41">
        <v>11168800</v>
      </c>
      <c r="J84" s="41">
        <v>10805300</v>
      </c>
      <c r="K84" s="41">
        <v>10461100</v>
      </c>
      <c r="L84" s="41">
        <v>10041200</v>
      </c>
    </row>
    <row r="85" spans="1:12" x14ac:dyDescent="0.25">
      <c r="A85" s="5"/>
      <c r="C85" s="3"/>
      <c r="D85" s="3" t="s">
        <v>29</v>
      </c>
      <c r="E85" s="3"/>
      <c r="F85" s="41">
        <v>254280</v>
      </c>
      <c r="G85" s="41">
        <v>209245</v>
      </c>
      <c r="H85" s="41">
        <v>172700</v>
      </c>
      <c r="I85" s="41">
        <v>142600</v>
      </c>
      <c r="J85" s="41">
        <v>118700</v>
      </c>
      <c r="K85" s="41">
        <v>98300</v>
      </c>
      <c r="L85" s="41">
        <v>80800</v>
      </c>
    </row>
    <row r="86" spans="1:12" ht="12" customHeight="1" x14ac:dyDescent="0.25">
      <c r="A86" s="5"/>
      <c r="C86" s="3"/>
      <c r="D86" s="3"/>
      <c r="E86" s="3"/>
      <c r="F86" s="32"/>
      <c r="G86" s="32"/>
      <c r="H86" s="32"/>
      <c r="I86" s="32"/>
      <c r="J86" s="32"/>
      <c r="K86" s="32"/>
      <c r="L86" s="32"/>
    </row>
    <row r="87" spans="1:12" ht="16.5" customHeight="1" x14ac:dyDescent="0.25">
      <c r="A87" s="5"/>
      <c r="B87" s="3"/>
      <c r="C87" s="3"/>
      <c r="D87" s="3" t="s">
        <v>28</v>
      </c>
      <c r="E87" s="3"/>
      <c r="F87" s="41">
        <v>301400</v>
      </c>
      <c r="G87" s="41">
        <v>290500</v>
      </c>
      <c r="H87" s="41">
        <v>279300</v>
      </c>
      <c r="I87" s="41">
        <v>267900</v>
      </c>
      <c r="J87" s="41">
        <v>256700</v>
      </c>
      <c r="K87" s="41">
        <v>245500</v>
      </c>
      <c r="L87" s="41">
        <v>234100</v>
      </c>
    </row>
    <row r="88" spans="1:12" x14ac:dyDescent="0.25">
      <c r="A88" s="5"/>
      <c r="C88" s="3"/>
      <c r="D88" s="3" t="s">
        <v>27</v>
      </c>
      <c r="E88" s="3"/>
      <c r="F88" s="41">
        <v>9800</v>
      </c>
      <c r="G88" s="41">
        <v>8200</v>
      </c>
      <c r="H88" s="41">
        <v>6800</v>
      </c>
      <c r="I88" s="41">
        <v>5700</v>
      </c>
      <c r="J88" s="41">
        <v>4700</v>
      </c>
      <c r="K88" s="41">
        <v>3900</v>
      </c>
      <c r="L88" s="41">
        <v>3200</v>
      </c>
    </row>
    <row r="89" spans="1:12" ht="9.75" customHeight="1" x14ac:dyDescent="0.25">
      <c r="A89" s="5"/>
      <c r="C89" s="3"/>
      <c r="D89" s="3"/>
      <c r="E89" s="3"/>
      <c r="F89" s="32"/>
      <c r="G89" s="32"/>
      <c r="H89" s="32"/>
      <c r="I89" s="32"/>
      <c r="J89" s="32"/>
      <c r="K89" s="32"/>
      <c r="L89" s="32"/>
    </row>
    <row r="90" spans="1:12" ht="16.5" customHeight="1" x14ac:dyDescent="0.25">
      <c r="A90" s="5"/>
      <c r="B90" s="3"/>
      <c r="C90" s="3"/>
      <c r="D90" s="3" t="s">
        <v>32</v>
      </c>
      <c r="E90" s="3"/>
      <c r="F90" s="41">
        <v>43000</v>
      </c>
      <c r="G90" s="41">
        <v>41900</v>
      </c>
      <c r="H90" s="41">
        <v>41600</v>
      </c>
      <c r="I90" s="41">
        <v>41700</v>
      </c>
      <c r="J90" s="41">
        <v>42100</v>
      </c>
      <c r="K90" s="41">
        <v>42600</v>
      </c>
      <c r="L90" s="41">
        <v>42900</v>
      </c>
    </row>
    <row r="91" spans="1:12" x14ac:dyDescent="0.25">
      <c r="A91" s="5"/>
      <c r="C91" s="3"/>
      <c r="D91" s="3" t="s">
        <v>33</v>
      </c>
      <c r="E91" s="3"/>
      <c r="F91" s="41">
        <v>25700</v>
      </c>
      <c r="G91" s="41">
        <v>25400</v>
      </c>
      <c r="H91" s="41">
        <v>25200</v>
      </c>
      <c r="I91" s="41">
        <v>24900</v>
      </c>
      <c r="J91" s="41">
        <v>25000</v>
      </c>
      <c r="K91" s="41">
        <v>25200</v>
      </c>
      <c r="L91" s="41">
        <v>25500</v>
      </c>
    </row>
    <row r="92" spans="1:12" ht="9.75" customHeight="1" x14ac:dyDescent="0.25">
      <c r="A92" s="5"/>
      <c r="C92" s="3"/>
      <c r="D92" s="3"/>
      <c r="E92" s="3"/>
      <c r="F92" s="32"/>
      <c r="G92" s="32"/>
      <c r="H92" s="32"/>
      <c r="I92" s="32"/>
      <c r="J92" s="32"/>
      <c r="K92" s="32"/>
      <c r="L92" s="32"/>
    </row>
    <row r="93" spans="1:12" ht="15" customHeight="1" x14ac:dyDescent="0.25">
      <c r="A93" s="5"/>
      <c r="B93" s="3"/>
      <c r="C93" s="3"/>
      <c r="D93" s="3" t="s">
        <v>102</v>
      </c>
      <c r="E93" s="3"/>
      <c r="F93" s="42">
        <v>1.0004475971349001</v>
      </c>
      <c r="G93" s="42">
        <v>0.99987254078584242</v>
      </c>
      <c r="H93" s="42">
        <v>1</v>
      </c>
      <c r="I93" s="42">
        <v>1</v>
      </c>
      <c r="J93" s="42">
        <v>0.99997199999999997</v>
      </c>
      <c r="K93" s="42">
        <v>1</v>
      </c>
      <c r="L93" s="42">
        <v>1</v>
      </c>
    </row>
    <row r="94" spans="1:12" x14ac:dyDescent="0.25">
      <c r="A94" s="5"/>
      <c r="C94" s="3"/>
      <c r="D94" s="3" t="s">
        <v>103</v>
      </c>
      <c r="E94" s="3"/>
      <c r="F94" s="42">
        <v>1.0073399999999999</v>
      </c>
      <c r="G94" s="42">
        <v>1.0033737011317565</v>
      </c>
      <c r="H94" s="42">
        <v>1.0044442047598605</v>
      </c>
      <c r="I94" s="42">
        <v>1.0044442047598605</v>
      </c>
      <c r="J94" s="42">
        <v>1.0044442047598605</v>
      </c>
      <c r="K94" s="42">
        <v>1.0044442047598605</v>
      </c>
      <c r="L94" s="42">
        <v>1.0044442047598605</v>
      </c>
    </row>
    <row r="95" spans="1:12" ht="12" customHeight="1" x14ac:dyDescent="0.25">
      <c r="A95" s="5"/>
      <c r="C95" s="3"/>
      <c r="D95" s="3"/>
      <c r="E95" s="3"/>
      <c r="F95" s="32"/>
      <c r="G95" s="32"/>
      <c r="H95" s="32"/>
      <c r="I95" s="32"/>
      <c r="J95" s="32"/>
      <c r="K95" s="32"/>
      <c r="L95" s="32"/>
    </row>
    <row r="96" spans="1:12" ht="16.5" customHeight="1" x14ac:dyDescent="0.25">
      <c r="A96" s="5"/>
      <c r="B96" s="3"/>
      <c r="C96" s="3"/>
      <c r="D96" s="3" t="s">
        <v>113</v>
      </c>
      <c r="E96" s="3"/>
      <c r="F96" s="41">
        <v>324813</v>
      </c>
      <c r="G96" s="41">
        <v>314038</v>
      </c>
      <c r="H96" s="41">
        <v>321100</v>
      </c>
      <c r="I96" s="41">
        <v>323700</v>
      </c>
      <c r="J96" s="41">
        <v>329600</v>
      </c>
      <c r="K96" s="41">
        <v>334700</v>
      </c>
      <c r="L96" s="41">
        <v>338200</v>
      </c>
    </row>
    <row r="97" spans="1:12" x14ac:dyDescent="0.25">
      <c r="A97" s="5"/>
      <c r="C97" s="3"/>
      <c r="D97" s="3" t="s">
        <v>41</v>
      </c>
      <c r="E97" s="3"/>
      <c r="F97" s="41">
        <v>94714</v>
      </c>
      <c r="G97" s="41">
        <v>94793</v>
      </c>
      <c r="H97" s="41">
        <v>94900</v>
      </c>
      <c r="I97" s="41">
        <v>92200</v>
      </c>
      <c r="J97" s="41">
        <v>92200</v>
      </c>
      <c r="K97" s="41">
        <v>93600</v>
      </c>
      <c r="L97" s="41">
        <v>95200</v>
      </c>
    </row>
    <row r="98" spans="1:12" ht="12" customHeight="1" x14ac:dyDescent="0.25">
      <c r="A98" s="5"/>
      <c r="C98" s="3"/>
      <c r="D98" s="3"/>
      <c r="E98" s="3"/>
      <c r="F98" s="32"/>
      <c r="G98" s="32"/>
      <c r="H98" s="32"/>
      <c r="I98" s="32"/>
      <c r="J98" s="32"/>
      <c r="K98" s="32"/>
      <c r="L98" s="32"/>
    </row>
    <row r="99" spans="1:12" ht="15" customHeight="1" x14ac:dyDescent="0.25">
      <c r="A99" s="5"/>
      <c r="B99" s="3"/>
      <c r="C99" s="3"/>
      <c r="D99" s="3" t="s">
        <v>30</v>
      </c>
      <c r="E99" s="3"/>
      <c r="F99" s="41">
        <v>3830</v>
      </c>
      <c r="G99" s="41">
        <v>3780</v>
      </c>
      <c r="H99" s="41">
        <v>3750</v>
      </c>
      <c r="I99" s="41">
        <v>3680</v>
      </c>
      <c r="J99" s="41">
        <v>3660</v>
      </c>
      <c r="K99" s="41">
        <v>3630</v>
      </c>
      <c r="L99" s="41">
        <v>3600</v>
      </c>
    </row>
    <row r="100" spans="1:12" x14ac:dyDescent="0.25">
      <c r="A100" s="5"/>
      <c r="C100" s="3"/>
      <c r="D100" s="3" t="s">
        <v>31</v>
      </c>
      <c r="E100" s="3"/>
      <c r="F100" s="41">
        <v>3000</v>
      </c>
      <c r="G100" s="41">
        <v>2960</v>
      </c>
      <c r="H100" s="41">
        <v>2930</v>
      </c>
      <c r="I100" s="41">
        <v>2850</v>
      </c>
      <c r="J100" s="41">
        <v>2810</v>
      </c>
      <c r="K100" s="41">
        <v>2770</v>
      </c>
      <c r="L100" s="41">
        <v>2730</v>
      </c>
    </row>
    <row r="101" spans="1:12" ht="13.5" customHeight="1" x14ac:dyDescent="0.25">
      <c r="A101" s="5"/>
      <c r="C101" s="3"/>
      <c r="D101" s="3"/>
      <c r="E101" s="3"/>
      <c r="F101" s="43"/>
      <c r="G101" s="43"/>
      <c r="H101" s="43"/>
      <c r="I101" s="43"/>
      <c r="J101" s="43"/>
      <c r="K101" s="43"/>
      <c r="L101" s="43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1">
        <v>73000</v>
      </c>
      <c r="G102" s="41">
        <v>73100</v>
      </c>
      <c r="H102" s="41">
        <v>73500</v>
      </c>
      <c r="I102" s="41">
        <v>75300</v>
      </c>
      <c r="J102" s="41">
        <v>77300</v>
      </c>
      <c r="K102" s="41">
        <v>79100</v>
      </c>
      <c r="L102" s="41">
        <v>80500</v>
      </c>
    </row>
    <row r="103" spans="1:12" x14ac:dyDescent="0.25">
      <c r="A103" s="5"/>
      <c r="C103" s="3"/>
      <c r="D103" s="3" t="s">
        <v>35</v>
      </c>
      <c r="E103" s="3"/>
      <c r="F103" s="41">
        <v>26100</v>
      </c>
      <c r="G103" s="41">
        <v>26800</v>
      </c>
      <c r="H103" s="41">
        <v>27300</v>
      </c>
      <c r="I103" s="41">
        <v>27300</v>
      </c>
      <c r="J103" s="41">
        <v>27700</v>
      </c>
      <c r="K103" s="41">
        <v>28600</v>
      </c>
      <c r="L103" s="41">
        <v>29400</v>
      </c>
    </row>
    <row r="104" spans="1:12" ht="9.9499999999999993" customHeight="1" x14ac:dyDescent="0.25">
      <c r="A104" s="5"/>
      <c r="B104" s="3"/>
      <c r="C104" s="3"/>
      <c r="D104" s="3"/>
      <c r="E104" s="3"/>
      <c r="F104" s="34"/>
      <c r="G104" s="34"/>
      <c r="H104" s="34"/>
      <c r="I104" s="34"/>
      <c r="J104" s="34"/>
      <c r="K104" s="34"/>
      <c r="L104" s="34"/>
    </row>
    <row r="105" spans="1:12" x14ac:dyDescent="0.25">
      <c r="A105" s="5"/>
      <c r="C105" s="3"/>
      <c r="D105" s="3" t="s">
        <v>9</v>
      </c>
      <c r="E105" s="3"/>
      <c r="F105" s="43">
        <v>1.161345531447</v>
      </c>
      <c r="G105" s="43">
        <v>1.1354617819499999</v>
      </c>
      <c r="H105" s="43">
        <v>1.1661999999999999</v>
      </c>
      <c r="I105" s="43">
        <v>1.1661999999999999</v>
      </c>
      <c r="J105" s="43">
        <v>1.1661999999999999</v>
      </c>
      <c r="K105" s="43">
        <v>1.1661999999999999</v>
      </c>
      <c r="L105" s="43">
        <v>1.1661999999999999</v>
      </c>
    </row>
    <row r="106" spans="1:12" x14ac:dyDescent="0.25">
      <c r="A106" s="5"/>
      <c r="C106" s="3"/>
      <c r="D106" s="3"/>
      <c r="E106" s="3"/>
      <c r="F106" s="34"/>
      <c r="G106" s="34"/>
      <c r="H106" s="34"/>
      <c r="I106" s="34"/>
      <c r="J106" s="34"/>
      <c r="K106" s="34"/>
      <c r="L106" s="34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1">
        <v>176617</v>
      </c>
      <c r="G107" s="41">
        <v>177407</v>
      </c>
      <c r="H107" s="41">
        <v>179700</v>
      </c>
      <c r="I107" s="41">
        <v>180200</v>
      </c>
      <c r="J107" s="41">
        <v>183500</v>
      </c>
      <c r="K107" s="41">
        <v>188300</v>
      </c>
      <c r="L107" s="41">
        <v>192500</v>
      </c>
    </row>
    <row r="108" spans="1:12" x14ac:dyDescent="0.25">
      <c r="A108" s="5"/>
      <c r="C108" s="3"/>
      <c r="D108" s="3" t="s">
        <v>40</v>
      </c>
      <c r="E108" s="3"/>
      <c r="F108" s="41">
        <v>65216</v>
      </c>
      <c r="G108" s="41">
        <v>65677</v>
      </c>
      <c r="H108" s="41">
        <v>64100</v>
      </c>
      <c r="I108" s="41">
        <v>62600</v>
      </c>
      <c r="J108" s="41">
        <v>62100</v>
      </c>
      <c r="K108" s="41">
        <v>62400</v>
      </c>
      <c r="L108" s="41">
        <v>62700</v>
      </c>
    </row>
    <row r="109" spans="1:12" ht="11.25" customHeight="1" x14ac:dyDescent="0.25">
      <c r="A109" s="5"/>
      <c r="C109" s="3"/>
      <c r="D109" s="3"/>
      <c r="E109" s="3"/>
      <c r="F109" s="32"/>
      <c r="G109" s="32"/>
      <c r="H109" s="32"/>
      <c r="I109" s="32"/>
      <c r="J109" s="32"/>
      <c r="K109" s="32"/>
      <c r="L109" s="32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1">
        <v>2650</v>
      </c>
      <c r="G110" s="41">
        <v>2680</v>
      </c>
      <c r="H110" s="41">
        <v>2700</v>
      </c>
      <c r="I110" s="41">
        <v>2680</v>
      </c>
      <c r="J110" s="41">
        <v>2670</v>
      </c>
      <c r="K110" s="41">
        <v>2660</v>
      </c>
      <c r="L110" s="41">
        <v>2640</v>
      </c>
    </row>
    <row r="111" spans="1:12" x14ac:dyDescent="0.25">
      <c r="A111" s="5"/>
      <c r="C111" s="3"/>
      <c r="D111" s="3" t="s">
        <v>37</v>
      </c>
      <c r="E111" s="3"/>
      <c r="F111" s="41">
        <v>2150</v>
      </c>
      <c r="G111" s="41">
        <v>2160</v>
      </c>
      <c r="H111" s="41">
        <v>2130</v>
      </c>
      <c r="I111" s="41">
        <v>2090</v>
      </c>
      <c r="J111" s="41">
        <v>2050</v>
      </c>
      <c r="K111" s="41">
        <v>2010</v>
      </c>
      <c r="L111" s="41">
        <v>1970</v>
      </c>
    </row>
    <row r="112" spans="1:12" ht="12" customHeight="1" x14ac:dyDescent="0.25">
      <c r="A112" s="5"/>
      <c r="C112" s="3"/>
      <c r="D112" s="3"/>
      <c r="E112" s="3"/>
      <c r="F112" s="43"/>
      <c r="G112" s="43"/>
      <c r="H112" s="43"/>
      <c r="I112" s="43"/>
      <c r="J112" s="43"/>
      <c r="K112" s="43"/>
      <c r="L112" s="43"/>
    </row>
    <row r="113" spans="1:15" ht="18" customHeight="1" x14ac:dyDescent="0.25">
      <c r="A113" s="5"/>
      <c r="B113" s="3"/>
      <c r="C113" s="3"/>
      <c r="D113" s="3" t="s">
        <v>38</v>
      </c>
      <c r="E113" s="3"/>
      <c r="F113" s="41">
        <v>66200</v>
      </c>
      <c r="G113" s="41">
        <v>66000</v>
      </c>
      <c r="H113" s="41">
        <v>66300</v>
      </c>
      <c r="I113" s="41">
        <v>67000</v>
      </c>
      <c r="J113" s="41">
        <v>68500</v>
      </c>
      <c r="K113" s="41">
        <v>70700</v>
      </c>
      <c r="L113" s="41">
        <v>72700</v>
      </c>
    </row>
    <row r="114" spans="1:15" ht="18.75" customHeight="1" x14ac:dyDescent="0.25">
      <c r="A114" s="5"/>
      <c r="C114" s="3"/>
      <c r="D114" s="3" t="s">
        <v>39</v>
      </c>
      <c r="E114" s="3"/>
      <c r="F114" s="41">
        <v>30100</v>
      </c>
      <c r="G114" s="41">
        <v>30200</v>
      </c>
      <c r="H114" s="41">
        <v>30000</v>
      </c>
      <c r="I114" s="41">
        <v>29900</v>
      </c>
      <c r="J114" s="41">
        <v>30200</v>
      </c>
      <c r="K114" s="41">
        <v>30900</v>
      </c>
      <c r="L114" s="41">
        <v>31700</v>
      </c>
      <c r="O114" s="38"/>
    </row>
    <row r="115" spans="1:15" ht="13.5" customHeight="1" x14ac:dyDescent="0.25">
      <c r="A115" s="5"/>
      <c r="C115" s="3"/>
      <c r="D115" s="3"/>
      <c r="E115" s="3"/>
      <c r="F115" s="34"/>
      <c r="G115" s="34"/>
      <c r="H115" s="34"/>
      <c r="I115" s="34"/>
      <c r="J115" s="34"/>
      <c r="K115" s="34"/>
      <c r="L115" s="34"/>
    </row>
    <row r="116" spans="1:15" x14ac:dyDescent="0.25">
      <c r="A116" s="5"/>
      <c r="C116" s="3"/>
      <c r="D116" s="3" t="s">
        <v>10</v>
      </c>
      <c r="E116" s="3"/>
      <c r="F116" s="43">
        <v>1.0065404249999998</v>
      </c>
      <c r="G116" s="43">
        <v>1.0016131099000001</v>
      </c>
      <c r="H116" s="43">
        <v>1.0029999999999999</v>
      </c>
      <c r="I116" s="43">
        <v>1.0029999999999999</v>
      </c>
      <c r="J116" s="43">
        <v>1.0029999999999999</v>
      </c>
      <c r="K116" s="43">
        <v>1.0029999999999999</v>
      </c>
      <c r="L116" s="43">
        <v>1.0029999999999999</v>
      </c>
    </row>
    <row r="117" spans="1:15" ht="11.25" customHeight="1" x14ac:dyDescent="0.25">
      <c r="A117" s="5"/>
      <c r="C117" s="3"/>
      <c r="D117" s="3"/>
      <c r="E117" s="3"/>
      <c r="F117" s="42"/>
      <c r="G117" s="42"/>
      <c r="H117" s="42"/>
      <c r="I117" s="42"/>
      <c r="J117" s="42"/>
      <c r="K117" s="42"/>
      <c r="L117" s="42"/>
    </row>
    <row r="118" spans="1:15" ht="24.95" customHeight="1" x14ac:dyDescent="0.25">
      <c r="A118" s="4"/>
      <c r="B118" s="21"/>
      <c r="C118" s="3" t="s">
        <v>22</v>
      </c>
      <c r="D118" s="3"/>
      <c r="E118" s="3"/>
      <c r="F118" s="41">
        <v>399</v>
      </c>
      <c r="G118" s="41">
        <v>256</v>
      </c>
      <c r="H118" s="41">
        <v>200</v>
      </c>
      <c r="I118" s="41">
        <v>200</v>
      </c>
      <c r="J118" s="41">
        <v>200</v>
      </c>
      <c r="K118" s="41">
        <v>100</v>
      </c>
      <c r="L118" s="41">
        <v>100</v>
      </c>
    </row>
    <row r="119" spans="1:15" s="6" customFormat="1" ht="13.5" customHeight="1" x14ac:dyDescent="0.25">
      <c r="A119" s="4"/>
      <c r="B119" s="21"/>
      <c r="C119" s="3"/>
      <c r="D119" s="3"/>
      <c r="E119" s="3"/>
      <c r="F119" s="63"/>
      <c r="G119" s="61"/>
      <c r="H119" s="61"/>
      <c r="I119" s="61"/>
      <c r="J119" s="61"/>
      <c r="K119" s="61"/>
      <c r="L119" s="61"/>
    </row>
    <row r="120" spans="1:15" s="6" customFormat="1" ht="16.5" thickBot="1" x14ac:dyDescent="0.3">
      <c r="A120" s="4"/>
      <c r="B120" s="17" t="s">
        <v>139</v>
      </c>
      <c r="C120" s="18"/>
      <c r="D120" s="18"/>
      <c r="E120" s="18"/>
      <c r="F120" s="62"/>
      <c r="G120" s="62"/>
      <c r="H120" s="62"/>
      <c r="I120" s="62"/>
      <c r="J120" s="62"/>
      <c r="K120" s="62"/>
      <c r="L120" s="62"/>
    </row>
    <row r="121" spans="1:15" ht="18.75" customHeight="1" thickTop="1" x14ac:dyDescent="0.25">
      <c r="A121" s="5"/>
      <c r="B121" s="3"/>
      <c r="C121" s="4" t="s">
        <v>26</v>
      </c>
      <c r="D121" s="4"/>
      <c r="E121" s="4"/>
      <c r="F121" s="44">
        <v>8182270.8795659551</v>
      </c>
      <c r="G121" s="44">
        <v>8492629.1835188568</v>
      </c>
      <c r="H121" s="44">
        <v>8517300</v>
      </c>
      <c r="I121" s="44">
        <v>8082500</v>
      </c>
      <c r="J121" s="44">
        <v>7777200</v>
      </c>
      <c r="K121" s="44">
        <v>7571600</v>
      </c>
      <c r="L121" s="44">
        <v>7332200</v>
      </c>
    </row>
    <row r="122" spans="1:15" x14ac:dyDescent="0.25">
      <c r="A122" s="5"/>
      <c r="C122" s="3" t="s">
        <v>85</v>
      </c>
      <c r="D122" s="3"/>
      <c r="E122" s="3"/>
      <c r="F122" s="39">
        <v>8125200</v>
      </c>
      <c r="G122" s="39">
        <v>8433200</v>
      </c>
      <c r="H122" s="39">
        <v>8457800</v>
      </c>
      <c r="I122" s="39">
        <v>8023000</v>
      </c>
      <c r="J122" s="39">
        <v>7717700</v>
      </c>
      <c r="K122" s="39">
        <v>7512100</v>
      </c>
      <c r="L122" s="39">
        <v>7272700</v>
      </c>
    </row>
    <row r="123" spans="1:15" x14ac:dyDescent="0.25">
      <c r="A123" s="5"/>
      <c r="C123" s="3"/>
      <c r="D123" s="3" t="s">
        <v>86</v>
      </c>
      <c r="E123" s="3"/>
      <c r="F123" s="39">
        <v>8115700</v>
      </c>
      <c r="G123" s="39">
        <v>8424800</v>
      </c>
      <c r="H123" s="39">
        <v>8450400</v>
      </c>
      <c r="I123" s="39">
        <v>8016600</v>
      </c>
      <c r="J123" s="39">
        <v>7712100</v>
      </c>
      <c r="K123" s="39">
        <v>7507200</v>
      </c>
      <c r="L123" s="39">
        <v>7268400</v>
      </c>
    </row>
    <row r="124" spans="1:15" x14ac:dyDescent="0.25">
      <c r="A124" s="5"/>
      <c r="C124" s="3"/>
      <c r="D124" s="3" t="s">
        <v>88</v>
      </c>
      <c r="E124" s="3"/>
      <c r="F124" s="39">
        <v>9500</v>
      </c>
      <c r="G124" s="39">
        <v>8400</v>
      </c>
      <c r="H124" s="39">
        <v>7400</v>
      </c>
      <c r="I124" s="39">
        <v>6400</v>
      </c>
      <c r="J124" s="39">
        <v>5600</v>
      </c>
      <c r="K124" s="39">
        <v>4900</v>
      </c>
      <c r="L124" s="39">
        <v>4300</v>
      </c>
    </row>
    <row r="125" spans="1:15" ht="9.9499999999999993" customHeight="1" x14ac:dyDescent="0.25">
      <c r="A125" s="5"/>
      <c r="B125" s="3"/>
      <c r="C125" s="3"/>
      <c r="D125" s="3"/>
      <c r="E125" s="3"/>
      <c r="F125" s="38"/>
      <c r="G125" s="38"/>
      <c r="H125" s="38"/>
      <c r="I125" s="38"/>
      <c r="J125" s="38"/>
      <c r="K125" s="38"/>
      <c r="L125" s="38"/>
    </row>
    <row r="126" spans="1:15" x14ac:dyDescent="0.25">
      <c r="A126" s="5"/>
      <c r="C126" s="3" t="s">
        <v>87</v>
      </c>
      <c r="D126" s="3"/>
      <c r="E126" s="3"/>
      <c r="F126" s="39">
        <v>57000</v>
      </c>
      <c r="G126" s="39">
        <v>59500</v>
      </c>
      <c r="H126" s="39">
        <v>59500</v>
      </c>
      <c r="I126" s="39">
        <v>59500</v>
      </c>
      <c r="J126" s="39">
        <v>59500</v>
      </c>
      <c r="K126" s="39">
        <v>59500</v>
      </c>
      <c r="L126" s="39">
        <v>59500</v>
      </c>
    </row>
    <row r="127" spans="1:15" x14ac:dyDescent="0.25">
      <c r="A127" s="5"/>
      <c r="C127" s="3"/>
      <c r="D127" s="3"/>
      <c r="E127" s="3"/>
      <c r="F127" s="38"/>
      <c r="G127" s="38"/>
      <c r="H127" s="38"/>
      <c r="I127" s="38"/>
      <c r="J127" s="38"/>
      <c r="K127" s="38"/>
      <c r="L127" s="38"/>
    </row>
    <row r="128" spans="1:15" x14ac:dyDescent="0.25">
      <c r="A128" s="5"/>
      <c r="C128" s="3" t="s">
        <v>167</v>
      </c>
      <c r="D128" s="3"/>
      <c r="E128" s="3"/>
      <c r="F128" s="39">
        <v>271700</v>
      </c>
      <c r="G128" s="39">
        <v>278200</v>
      </c>
      <c r="H128" s="39">
        <v>285600</v>
      </c>
      <c r="I128" s="39">
        <v>274100</v>
      </c>
      <c r="J128" s="39">
        <v>264700</v>
      </c>
      <c r="K128" s="39">
        <v>257300</v>
      </c>
      <c r="L128" s="39">
        <v>248200</v>
      </c>
    </row>
    <row r="129" spans="1:12" x14ac:dyDescent="0.25">
      <c r="A129" s="5"/>
      <c r="C129" s="3"/>
      <c r="D129" s="3" t="s">
        <v>11</v>
      </c>
      <c r="E129" s="3"/>
      <c r="F129" s="39">
        <v>271500</v>
      </c>
      <c r="G129" s="39">
        <v>278000</v>
      </c>
      <c r="H129" s="39">
        <v>285400</v>
      </c>
      <c r="I129" s="39">
        <v>273900</v>
      </c>
      <c r="J129" s="39">
        <v>264600</v>
      </c>
      <c r="K129" s="39">
        <v>257200</v>
      </c>
      <c r="L129" s="39">
        <v>248100</v>
      </c>
    </row>
    <row r="130" spans="1:12" x14ac:dyDescent="0.25">
      <c r="A130" s="5"/>
      <c r="C130" s="3"/>
      <c r="D130" s="3" t="s">
        <v>89</v>
      </c>
      <c r="E130" s="3"/>
      <c r="F130" s="39">
        <v>200</v>
      </c>
      <c r="G130" s="39">
        <v>200</v>
      </c>
      <c r="H130" s="39">
        <v>200</v>
      </c>
      <c r="I130" s="39">
        <v>200</v>
      </c>
      <c r="J130" s="39">
        <v>100</v>
      </c>
      <c r="K130" s="39">
        <v>100</v>
      </c>
      <c r="L130" s="39">
        <v>100</v>
      </c>
    </row>
    <row r="131" spans="1:12" x14ac:dyDescent="0.25">
      <c r="A131" s="5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/>
      <c r="D132" s="3" t="s">
        <v>168</v>
      </c>
      <c r="E132" s="3"/>
      <c r="F132" s="48">
        <v>213400</v>
      </c>
      <c r="G132" s="48">
        <v>216100</v>
      </c>
      <c r="H132" s="48">
        <v>221600</v>
      </c>
      <c r="I132" s="48">
        <v>211600</v>
      </c>
      <c r="J132" s="48">
        <v>203600</v>
      </c>
      <c r="K132" s="48">
        <v>197100</v>
      </c>
      <c r="L132" s="48">
        <v>190100</v>
      </c>
    </row>
    <row r="133" spans="1:12" x14ac:dyDescent="0.25">
      <c r="A133" s="5"/>
      <c r="C133" s="3"/>
      <c r="D133" s="3" t="s">
        <v>169</v>
      </c>
      <c r="E133" s="3"/>
      <c r="F133" s="48">
        <v>58300</v>
      </c>
      <c r="G133" s="48">
        <v>62100</v>
      </c>
      <c r="H133" s="48">
        <v>64000</v>
      </c>
      <c r="I133" s="48">
        <v>62500</v>
      </c>
      <c r="J133" s="48">
        <v>61100</v>
      </c>
      <c r="K133" s="48">
        <v>60200</v>
      </c>
      <c r="L133" s="48">
        <v>58100</v>
      </c>
    </row>
    <row r="134" spans="1:12" x14ac:dyDescent="0.25">
      <c r="A134" s="5"/>
      <c r="C134" s="3"/>
      <c r="D134" s="3"/>
      <c r="E134" s="3"/>
      <c r="F134" s="37"/>
      <c r="G134" s="37"/>
      <c r="H134" s="37"/>
      <c r="I134" s="37"/>
      <c r="J134" s="37"/>
      <c r="K134" s="37"/>
      <c r="L134" s="37"/>
    </row>
    <row r="135" spans="1:12" x14ac:dyDescent="0.25">
      <c r="A135" s="5"/>
      <c r="C135" s="3" t="s">
        <v>12</v>
      </c>
      <c r="D135" s="3"/>
      <c r="E135" s="3"/>
      <c r="F135" s="39">
        <v>29020</v>
      </c>
      <c r="G135" s="39">
        <v>29390</v>
      </c>
      <c r="H135" s="39">
        <v>28840</v>
      </c>
      <c r="I135" s="39">
        <v>28510</v>
      </c>
      <c r="J135" s="39">
        <v>28390</v>
      </c>
      <c r="K135" s="39">
        <v>28430</v>
      </c>
      <c r="L135" s="39">
        <v>28530</v>
      </c>
    </row>
    <row r="136" spans="1:12" x14ac:dyDescent="0.25">
      <c r="A136" s="5"/>
      <c r="C136" s="3"/>
      <c r="D136" s="3" t="s">
        <v>13</v>
      </c>
      <c r="E136" s="3"/>
      <c r="F136" s="39">
        <v>29010</v>
      </c>
      <c r="G136" s="39">
        <v>29390</v>
      </c>
      <c r="H136" s="39">
        <v>28830</v>
      </c>
      <c r="I136" s="39">
        <v>28500</v>
      </c>
      <c r="J136" s="39">
        <v>28380</v>
      </c>
      <c r="K136" s="39">
        <v>28420</v>
      </c>
      <c r="L136" s="39">
        <v>28530</v>
      </c>
    </row>
    <row r="137" spans="1:12" x14ac:dyDescent="0.25">
      <c r="A137" s="5"/>
      <c r="C137" s="3"/>
      <c r="D137" s="3" t="s">
        <v>90</v>
      </c>
      <c r="E137" s="3"/>
      <c r="F137" s="39">
        <v>37970</v>
      </c>
      <c r="G137" s="39">
        <v>39010</v>
      </c>
      <c r="H137" s="39">
        <v>39360</v>
      </c>
      <c r="I137" s="39">
        <v>39620</v>
      </c>
      <c r="J137" s="39">
        <v>40010</v>
      </c>
      <c r="K137" s="39">
        <v>40430</v>
      </c>
      <c r="L137" s="39">
        <v>40870</v>
      </c>
    </row>
    <row r="138" spans="1:12" ht="12" customHeight="1" x14ac:dyDescent="0.25">
      <c r="A138" s="5"/>
      <c r="B138" s="3"/>
      <c r="C138" s="3"/>
      <c r="D138" s="3"/>
      <c r="E138" s="3"/>
      <c r="F138" s="37"/>
      <c r="G138" s="37"/>
      <c r="H138" s="37"/>
      <c r="I138" s="37"/>
      <c r="J138" s="37"/>
      <c r="K138" s="37"/>
      <c r="L138" s="37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8">
        <v>29860</v>
      </c>
      <c r="G139" s="48">
        <v>30210</v>
      </c>
      <c r="H139" s="48">
        <v>29650</v>
      </c>
      <c r="I139" s="48">
        <v>29310</v>
      </c>
      <c r="J139" s="48">
        <v>29180</v>
      </c>
      <c r="K139" s="48">
        <v>29230</v>
      </c>
      <c r="L139" s="48">
        <v>29330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8">
        <v>25930</v>
      </c>
      <c r="G140" s="48">
        <v>26580</v>
      </c>
      <c r="H140" s="48">
        <v>26020</v>
      </c>
      <c r="I140" s="48">
        <v>25760</v>
      </c>
      <c r="J140" s="48">
        <v>25760</v>
      </c>
      <c r="K140" s="48">
        <v>25800</v>
      </c>
      <c r="L140" s="48">
        <v>25920</v>
      </c>
    </row>
    <row r="141" spans="1:12" ht="9.9499999999999993" customHeight="1" x14ac:dyDescent="0.25">
      <c r="A141" s="5"/>
      <c r="B141" s="3"/>
      <c r="C141" s="3"/>
      <c r="D141" s="3"/>
      <c r="E141" s="3"/>
      <c r="F141" s="37"/>
      <c r="G141" s="37"/>
      <c r="H141" s="37"/>
      <c r="I141" s="37"/>
      <c r="J141" s="37"/>
      <c r="K141" s="37"/>
      <c r="L141" s="37"/>
    </row>
    <row r="142" spans="1:12" x14ac:dyDescent="0.25">
      <c r="A142" s="5"/>
      <c r="C142" s="3" t="s">
        <v>91</v>
      </c>
      <c r="D142" s="3"/>
      <c r="E142" s="3"/>
      <c r="F142" s="50">
        <v>1.0302606999999999</v>
      </c>
      <c r="G142" s="50">
        <v>1.0311182999999999</v>
      </c>
      <c r="H142" s="50">
        <v>1.0269999999999999</v>
      </c>
      <c r="I142" s="50">
        <v>1.0269999999999999</v>
      </c>
      <c r="J142" s="50">
        <v>1.0269999999999999</v>
      </c>
      <c r="K142" s="50">
        <v>1.0269999999999999</v>
      </c>
      <c r="L142" s="50">
        <v>1.0269999999999999</v>
      </c>
    </row>
    <row r="143" spans="1:12" ht="12.75" customHeight="1" x14ac:dyDescent="0.25">
      <c r="A143" s="5"/>
      <c r="C143" s="3"/>
      <c r="D143" s="3"/>
      <c r="E143" s="3"/>
      <c r="F143" s="38"/>
      <c r="G143" s="38"/>
      <c r="H143" s="38"/>
      <c r="I143" s="38"/>
      <c r="J143" s="38"/>
      <c r="K143" s="38"/>
      <c r="L143" s="38"/>
    </row>
    <row r="144" spans="1:12" x14ac:dyDescent="0.25">
      <c r="A144" s="5"/>
      <c r="C144" s="3" t="s">
        <v>14</v>
      </c>
      <c r="D144" s="3"/>
      <c r="E144" s="3"/>
      <c r="F144" s="39">
        <v>2200</v>
      </c>
      <c r="G144" s="39">
        <v>2200</v>
      </c>
      <c r="H144" s="39">
        <v>2200</v>
      </c>
      <c r="I144" s="39">
        <v>2200</v>
      </c>
      <c r="J144" s="39">
        <v>2200</v>
      </c>
      <c r="K144" s="39">
        <v>2200</v>
      </c>
      <c r="L144" s="39">
        <v>2200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9">
        <v>24720</v>
      </c>
      <c r="G145" s="39">
        <v>24810</v>
      </c>
      <c r="H145" s="39">
        <v>24810</v>
      </c>
      <c r="I145" s="39">
        <v>24810</v>
      </c>
      <c r="J145" s="39">
        <v>24810</v>
      </c>
      <c r="K145" s="39">
        <v>24810</v>
      </c>
      <c r="L145" s="39">
        <v>24810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63"/>
      <c r="G146" s="61"/>
      <c r="H146" s="61"/>
      <c r="I146" s="61"/>
      <c r="J146" s="61"/>
      <c r="K146" s="61"/>
      <c r="L146" s="61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62"/>
      <c r="G147" s="62"/>
      <c r="H147" s="62"/>
      <c r="I147" s="62"/>
      <c r="J147" s="62"/>
      <c r="K147" s="62"/>
      <c r="L147" s="62"/>
    </row>
    <row r="148" spans="1:12" ht="16.5" thickTop="1" x14ac:dyDescent="0.25">
      <c r="A148" s="5"/>
      <c r="C148" s="5" t="s">
        <v>26</v>
      </c>
      <c r="D148" s="5"/>
      <c r="E148" s="5"/>
      <c r="F148" s="47">
        <v>658345.58863739111</v>
      </c>
      <c r="G148" s="47">
        <v>723767.00144554558</v>
      </c>
      <c r="H148" s="47">
        <v>803100</v>
      </c>
      <c r="I148" s="47">
        <v>876200</v>
      </c>
      <c r="J148" s="47">
        <v>942200</v>
      </c>
      <c r="K148" s="47">
        <v>1007600</v>
      </c>
      <c r="L148" s="47">
        <v>1055500</v>
      </c>
    </row>
    <row r="149" spans="1:12" x14ac:dyDescent="0.25">
      <c r="A149" s="5"/>
      <c r="C149" s="3" t="s">
        <v>106</v>
      </c>
      <c r="D149" s="3"/>
      <c r="E149" s="3"/>
      <c r="F149" s="48">
        <v>658300</v>
      </c>
      <c r="G149" s="48">
        <v>723800</v>
      </c>
      <c r="H149" s="48">
        <v>803100</v>
      </c>
      <c r="I149" s="48">
        <v>876200</v>
      </c>
      <c r="J149" s="48">
        <v>942200</v>
      </c>
      <c r="K149" s="48">
        <v>1007600</v>
      </c>
      <c r="L149" s="48">
        <v>1055500</v>
      </c>
    </row>
    <row r="150" spans="1:12" x14ac:dyDescent="0.25">
      <c r="A150" s="5"/>
      <c r="C150" s="3"/>
      <c r="D150" s="3"/>
      <c r="E150" s="3" t="s">
        <v>127</v>
      </c>
      <c r="F150" s="48">
        <v>333000</v>
      </c>
      <c r="G150" s="48">
        <v>374400</v>
      </c>
      <c r="H150" s="48">
        <v>421600</v>
      </c>
      <c r="I150" s="48">
        <v>464600</v>
      </c>
      <c r="J150" s="48">
        <v>497200</v>
      </c>
      <c r="K150" s="48">
        <v>530600</v>
      </c>
      <c r="L150" s="48">
        <v>545900</v>
      </c>
    </row>
    <row r="151" spans="1:12" x14ac:dyDescent="0.25">
      <c r="A151" s="5"/>
      <c r="C151" s="3"/>
      <c r="D151" s="3"/>
      <c r="E151" s="3" t="s">
        <v>128</v>
      </c>
      <c r="F151" s="48">
        <v>325300</v>
      </c>
      <c r="G151" s="48">
        <v>349400</v>
      </c>
      <c r="H151" s="48">
        <v>381400</v>
      </c>
      <c r="I151" s="48">
        <v>411700</v>
      </c>
      <c r="J151" s="48">
        <v>445000</v>
      </c>
      <c r="K151" s="48">
        <v>477000</v>
      </c>
      <c r="L151" s="48">
        <v>509600</v>
      </c>
    </row>
    <row r="152" spans="1:12" x14ac:dyDescent="0.25">
      <c r="A152" s="5"/>
      <c r="C152" s="3"/>
      <c r="D152" s="3"/>
      <c r="E152" s="3"/>
      <c r="F152" s="48"/>
      <c r="G152" s="48"/>
      <c r="H152" s="48"/>
      <c r="I152" s="48"/>
      <c r="J152" s="48"/>
      <c r="K152" s="48"/>
      <c r="L152" s="48"/>
    </row>
    <row r="153" spans="1:12" x14ac:dyDescent="0.25">
      <c r="A153" s="5"/>
      <c r="C153" s="3" t="s">
        <v>84</v>
      </c>
      <c r="D153" s="3"/>
      <c r="E153" s="3"/>
      <c r="F153" s="48">
        <v>16500</v>
      </c>
      <c r="G153" s="48">
        <v>17900</v>
      </c>
      <c r="H153" s="48">
        <v>19400</v>
      </c>
      <c r="I153" s="48">
        <v>20700</v>
      </c>
      <c r="J153" s="48">
        <v>21800</v>
      </c>
      <c r="K153" s="48">
        <v>22700</v>
      </c>
      <c r="L153" s="48">
        <v>23500</v>
      </c>
    </row>
    <row r="154" spans="1:12" x14ac:dyDescent="0.25">
      <c r="A154" s="5"/>
      <c r="C154" s="3"/>
      <c r="D154" s="3"/>
      <c r="E154" s="3" t="s">
        <v>129</v>
      </c>
      <c r="F154" s="48">
        <v>3700</v>
      </c>
      <c r="G154" s="48">
        <v>4200</v>
      </c>
      <c r="H154" s="48">
        <v>4800</v>
      </c>
      <c r="I154" s="48">
        <v>5300</v>
      </c>
      <c r="J154" s="48">
        <v>5600</v>
      </c>
      <c r="K154" s="48">
        <v>5800</v>
      </c>
      <c r="L154" s="48">
        <v>5900</v>
      </c>
    </row>
    <row r="155" spans="1:12" x14ac:dyDescent="0.25">
      <c r="A155" s="5"/>
      <c r="C155" s="3"/>
      <c r="D155" s="3"/>
      <c r="E155" s="3" t="s">
        <v>130</v>
      </c>
      <c r="F155" s="48">
        <v>12800</v>
      </c>
      <c r="G155" s="48">
        <v>13600</v>
      </c>
      <c r="H155" s="48">
        <v>14600</v>
      </c>
      <c r="I155" s="48">
        <v>15400</v>
      </c>
      <c r="J155" s="48">
        <v>16200</v>
      </c>
      <c r="K155" s="48">
        <v>16900</v>
      </c>
      <c r="L155" s="48">
        <v>17600</v>
      </c>
    </row>
    <row r="156" spans="1:12" x14ac:dyDescent="0.25">
      <c r="A156" s="5"/>
      <c r="C156" s="3"/>
      <c r="D156" s="3"/>
      <c r="E156" s="3"/>
      <c r="F156" s="48"/>
      <c r="G156" s="48"/>
      <c r="H156" s="48"/>
      <c r="I156" s="48"/>
      <c r="J156" s="48"/>
      <c r="K156" s="48"/>
      <c r="L156" s="48"/>
    </row>
    <row r="157" spans="1:12" x14ac:dyDescent="0.25">
      <c r="A157" s="5"/>
      <c r="C157" s="3" t="s">
        <v>105</v>
      </c>
      <c r="D157" s="3"/>
      <c r="E157" s="3"/>
      <c r="F157" s="48">
        <v>38060</v>
      </c>
      <c r="G157" s="48">
        <v>38610</v>
      </c>
      <c r="H157" s="48">
        <v>39540</v>
      </c>
      <c r="I157" s="48">
        <v>40470</v>
      </c>
      <c r="J157" s="48">
        <v>41280</v>
      </c>
      <c r="K157" s="48">
        <v>42270</v>
      </c>
      <c r="L157" s="48">
        <v>42920</v>
      </c>
    </row>
    <row r="158" spans="1:12" x14ac:dyDescent="0.25">
      <c r="A158" s="5"/>
      <c r="C158" s="3"/>
      <c r="D158" s="3"/>
      <c r="E158" s="3" t="s">
        <v>131</v>
      </c>
      <c r="F158" s="48">
        <v>85680</v>
      </c>
      <c r="G158" s="48">
        <v>84350</v>
      </c>
      <c r="H158" s="48">
        <v>84110</v>
      </c>
      <c r="I158" s="48">
        <v>84210</v>
      </c>
      <c r="J158" s="48">
        <v>84990</v>
      </c>
      <c r="K158" s="48">
        <v>86580</v>
      </c>
      <c r="L158" s="48">
        <v>88270</v>
      </c>
    </row>
    <row r="159" spans="1:12" x14ac:dyDescent="0.25">
      <c r="A159" s="5"/>
      <c r="C159" s="3"/>
      <c r="D159" s="3"/>
      <c r="E159" s="3" t="s">
        <v>132</v>
      </c>
      <c r="F159" s="48">
        <v>24260</v>
      </c>
      <c r="G159" s="48">
        <v>24420</v>
      </c>
      <c r="H159" s="48">
        <v>24940</v>
      </c>
      <c r="I159" s="48">
        <v>25520</v>
      </c>
      <c r="J159" s="48">
        <v>26220</v>
      </c>
      <c r="K159" s="48">
        <v>26940</v>
      </c>
      <c r="L159" s="48">
        <v>27680</v>
      </c>
    </row>
    <row r="160" spans="1:12" x14ac:dyDescent="0.25">
      <c r="A160" s="5"/>
      <c r="C160" s="86"/>
      <c r="D160" s="86"/>
      <c r="E160" s="86"/>
      <c r="F160" s="48"/>
      <c r="G160" s="48"/>
      <c r="H160" s="48"/>
      <c r="I160" s="48"/>
      <c r="J160" s="48"/>
      <c r="K160" s="48"/>
      <c r="L160" s="48"/>
    </row>
    <row r="161" spans="1:13" ht="24.95" customHeight="1" x14ac:dyDescent="0.25">
      <c r="A161" s="4"/>
      <c r="B161" s="21"/>
      <c r="C161" s="85" t="s">
        <v>104</v>
      </c>
      <c r="D161" s="85"/>
      <c r="E161" s="85"/>
      <c r="F161" s="49">
        <v>1.048087</v>
      </c>
      <c r="G161" s="49">
        <v>1.048484</v>
      </c>
      <c r="H161" s="49">
        <v>1.048</v>
      </c>
      <c r="I161" s="49">
        <v>1.048</v>
      </c>
      <c r="J161" s="49">
        <v>1.048</v>
      </c>
      <c r="K161" s="49">
        <v>1.048</v>
      </c>
      <c r="L161" s="49">
        <v>1.0463640000000001</v>
      </c>
    </row>
    <row r="162" spans="1:13" x14ac:dyDescent="0.25">
      <c r="A162" s="5"/>
      <c r="B162" s="21"/>
      <c r="C162" s="3"/>
      <c r="D162" s="3"/>
      <c r="E162" s="3"/>
      <c r="F162" s="63"/>
      <c r="G162" s="59"/>
      <c r="H162" s="59"/>
      <c r="I162" s="59"/>
      <c r="J162" s="59"/>
      <c r="K162" s="59"/>
      <c r="L162" s="59"/>
    </row>
    <row r="163" spans="1:13" ht="16.5" thickBot="1" x14ac:dyDescent="0.3">
      <c r="A163" s="5"/>
      <c r="B163" s="17" t="s">
        <v>149</v>
      </c>
      <c r="C163" s="18"/>
      <c r="D163" s="18"/>
      <c r="E163" s="18"/>
      <c r="F163" s="62"/>
      <c r="G163" s="62"/>
      <c r="H163" s="62"/>
      <c r="I163" s="62"/>
      <c r="J163" s="62"/>
      <c r="K163" s="62"/>
      <c r="L163" s="62"/>
    </row>
    <row r="164" spans="1:13" ht="16.5" thickTop="1" x14ac:dyDescent="0.25">
      <c r="A164" s="5"/>
      <c r="C164" s="5" t="s">
        <v>26</v>
      </c>
      <c r="D164" s="5"/>
      <c r="E164" s="5"/>
      <c r="F164" s="31">
        <v>510757</v>
      </c>
      <c r="G164" s="31">
        <v>521983</v>
      </c>
      <c r="H164" s="31">
        <v>543646</v>
      </c>
      <c r="I164" s="31">
        <v>534397</v>
      </c>
      <c r="J164" s="31">
        <v>541625</v>
      </c>
      <c r="K164" s="31">
        <v>554697</v>
      </c>
      <c r="L164" s="31">
        <v>568372</v>
      </c>
    </row>
    <row r="165" spans="1:13" x14ac:dyDescent="0.25">
      <c r="A165" s="5"/>
      <c r="B165" s="21"/>
      <c r="C165" s="3"/>
      <c r="D165" s="3"/>
      <c r="E165" s="3"/>
      <c r="F165" s="63"/>
      <c r="G165" s="77"/>
      <c r="H165" s="77"/>
      <c r="I165" s="77"/>
      <c r="J165" s="77"/>
      <c r="K165" s="77"/>
      <c r="L165" s="63"/>
    </row>
    <row r="166" spans="1:13" x14ac:dyDescent="0.25">
      <c r="F166" s="63"/>
      <c r="G166" s="59"/>
      <c r="H166" s="59"/>
      <c r="I166" s="59"/>
      <c r="J166" s="59"/>
      <c r="K166" s="59"/>
      <c r="L166" s="59"/>
    </row>
    <row r="167" spans="1:13" s="6" customFormat="1" ht="49.5" customHeight="1" x14ac:dyDescent="0.25">
      <c r="A167" s="19" t="s">
        <v>109</v>
      </c>
      <c r="B167" s="21"/>
      <c r="C167" s="25"/>
      <c r="D167" s="25"/>
      <c r="E167" s="25"/>
      <c r="F167" s="63"/>
      <c r="G167" s="61"/>
      <c r="H167" s="61"/>
      <c r="I167" s="61"/>
      <c r="J167" s="61"/>
      <c r="K167" s="61"/>
      <c r="L167" s="61"/>
    </row>
    <row r="168" spans="1:13" ht="21" customHeight="1" thickBot="1" x14ac:dyDescent="0.3">
      <c r="A168" s="5"/>
      <c r="B168" s="17" t="s">
        <v>154</v>
      </c>
      <c r="C168" s="18"/>
      <c r="D168" s="18"/>
      <c r="E168" s="18"/>
      <c r="F168" s="62"/>
      <c r="G168" s="62"/>
      <c r="H168" s="62"/>
      <c r="I168" s="62"/>
      <c r="J168" s="62"/>
      <c r="K168" s="62"/>
      <c r="L168" s="62"/>
    </row>
    <row r="169" spans="1:13" ht="16.5" thickTop="1" x14ac:dyDescent="0.25">
      <c r="A169" s="5"/>
      <c r="C169" s="5" t="s">
        <v>26</v>
      </c>
      <c r="D169" s="5"/>
      <c r="E169" s="5"/>
      <c r="F169" s="44">
        <v>876023</v>
      </c>
      <c r="G169" s="44">
        <v>876454</v>
      </c>
      <c r="H169" s="44">
        <v>911500</v>
      </c>
      <c r="I169" s="44">
        <v>972100</v>
      </c>
      <c r="J169" s="44">
        <v>1038000</v>
      </c>
      <c r="K169" s="44">
        <v>1110900</v>
      </c>
      <c r="L169" s="44">
        <v>1179900</v>
      </c>
    </row>
    <row r="170" spans="1:13" ht="15.75" customHeight="1" x14ac:dyDescent="0.25">
      <c r="A170" s="5"/>
      <c r="B170" s="3"/>
      <c r="C170" s="22"/>
      <c r="D170" s="3"/>
      <c r="E170" s="3"/>
      <c r="F170" s="35"/>
      <c r="G170" s="35"/>
      <c r="H170" s="35"/>
      <c r="I170" s="35"/>
      <c r="J170" s="35"/>
      <c r="K170" s="35"/>
      <c r="L170" s="35"/>
      <c r="M170" s="38"/>
    </row>
    <row r="171" spans="1:13" ht="18" customHeight="1" x14ac:dyDescent="0.25">
      <c r="A171" s="5"/>
      <c r="B171" s="3"/>
      <c r="C171" s="22" t="s">
        <v>97</v>
      </c>
      <c r="D171" s="3"/>
      <c r="E171" s="3"/>
      <c r="F171" s="39">
        <v>746023</v>
      </c>
      <c r="G171" s="39">
        <v>714266</v>
      </c>
      <c r="H171" s="39">
        <v>702600</v>
      </c>
      <c r="I171" s="39">
        <v>700200</v>
      </c>
      <c r="J171" s="39">
        <v>712000</v>
      </c>
      <c r="K171" s="39">
        <v>736500</v>
      </c>
      <c r="L171" s="39">
        <v>763100</v>
      </c>
    </row>
    <row r="172" spans="1:13" x14ac:dyDescent="0.25">
      <c r="A172" s="5"/>
      <c r="C172" s="22" t="s">
        <v>100</v>
      </c>
      <c r="D172" s="3"/>
      <c r="E172" s="3"/>
      <c r="F172" s="39">
        <v>130000</v>
      </c>
      <c r="G172" s="39">
        <v>162188</v>
      </c>
      <c r="H172" s="39">
        <v>208900</v>
      </c>
      <c r="I172" s="39">
        <v>271900</v>
      </c>
      <c r="J172" s="39">
        <v>326000</v>
      </c>
      <c r="K172" s="39">
        <v>374400</v>
      </c>
      <c r="L172" s="39">
        <v>416800</v>
      </c>
    </row>
    <row r="173" spans="1:13" ht="9" customHeight="1" x14ac:dyDescent="0.25">
      <c r="A173" s="5"/>
      <c r="B173" s="3"/>
      <c r="C173" s="3"/>
      <c r="D173" s="3"/>
      <c r="E173" s="3"/>
      <c r="F173" s="35"/>
      <c r="G173" s="35"/>
      <c r="H173" s="35"/>
      <c r="I173" s="35"/>
      <c r="J173" s="35"/>
      <c r="K173" s="35"/>
      <c r="L173" s="35"/>
    </row>
    <row r="174" spans="1:13" ht="15.75" customHeight="1" x14ac:dyDescent="0.25">
      <c r="A174" s="5"/>
      <c r="B174" s="3"/>
      <c r="C174" s="22" t="s">
        <v>98</v>
      </c>
      <c r="D174" s="3"/>
      <c r="E174" s="3"/>
      <c r="F174" s="39">
        <v>22100</v>
      </c>
      <c r="G174" s="39">
        <v>21700</v>
      </c>
      <c r="H174" s="39">
        <v>21600</v>
      </c>
      <c r="I174" s="39">
        <v>21700</v>
      </c>
      <c r="J174" s="39">
        <v>21900</v>
      </c>
      <c r="K174" s="39">
        <v>22300</v>
      </c>
      <c r="L174" s="39">
        <v>22700</v>
      </c>
    </row>
    <row r="175" spans="1:13" x14ac:dyDescent="0.25">
      <c r="A175" s="5"/>
      <c r="C175" s="22" t="s">
        <v>96</v>
      </c>
      <c r="D175" s="3"/>
      <c r="E175" s="3"/>
      <c r="F175" s="39">
        <v>8100</v>
      </c>
      <c r="G175" s="39">
        <v>8700</v>
      </c>
      <c r="H175" s="39">
        <v>10000</v>
      </c>
      <c r="I175" s="39">
        <v>12200</v>
      </c>
      <c r="J175" s="39">
        <v>14800</v>
      </c>
      <c r="K175" s="39">
        <v>17200</v>
      </c>
      <c r="L175" s="39">
        <v>19100</v>
      </c>
    </row>
    <row r="176" spans="1:13" ht="9" customHeight="1" x14ac:dyDescent="0.25">
      <c r="A176" s="5"/>
      <c r="B176" s="3"/>
      <c r="C176" s="3"/>
      <c r="D176" s="3"/>
      <c r="E176" s="3"/>
      <c r="F176" s="39"/>
      <c r="G176" s="39"/>
      <c r="H176" s="39"/>
      <c r="I176" s="39"/>
      <c r="J176" s="39"/>
      <c r="K176" s="39"/>
      <c r="L176" s="39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9">
        <v>32500</v>
      </c>
      <c r="G177" s="39">
        <v>31700</v>
      </c>
      <c r="H177" s="39">
        <v>31400</v>
      </c>
      <c r="I177" s="39">
        <v>31100</v>
      </c>
      <c r="J177" s="39">
        <v>31300</v>
      </c>
      <c r="K177" s="39">
        <v>31900</v>
      </c>
      <c r="L177" s="39">
        <v>32400</v>
      </c>
    </row>
    <row r="178" spans="1:12" x14ac:dyDescent="0.25">
      <c r="A178" s="5"/>
      <c r="C178" s="22" t="s">
        <v>101</v>
      </c>
      <c r="D178" s="3"/>
      <c r="E178" s="3"/>
      <c r="F178" s="39">
        <v>14100</v>
      </c>
      <c r="G178" s="39">
        <v>14300</v>
      </c>
      <c r="H178" s="39">
        <v>14800</v>
      </c>
      <c r="I178" s="39">
        <v>15300</v>
      </c>
      <c r="J178" s="39">
        <v>15900</v>
      </c>
      <c r="K178" s="39">
        <v>16600</v>
      </c>
      <c r="L178" s="39">
        <v>17200</v>
      </c>
    </row>
    <row r="179" spans="1:12" ht="9" customHeight="1" x14ac:dyDescent="0.25">
      <c r="A179" s="5"/>
      <c r="B179" s="3"/>
      <c r="C179" s="3"/>
      <c r="D179" s="3"/>
      <c r="E179" s="3"/>
      <c r="F179" s="35"/>
      <c r="G179" s="35"/>
      <c r="H179" s="35"/>
      <c r="I179" s="35"/>
      <c r="J179" s="35"/>
      <c r="K179" s="35"/>
      <c r="L179" s="35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5">
        <v>1.038565</v>
      </c>
      <c r="G180" s="35">
        <v>1.0363290000000001</v>
      </c>
      <c r="H180" s="35">
        <v>1.036</v>
      </c>
      <c r="I180" s="35">
        <v>1.036</v>
      </c>
      <c r="J180" s="35">
        <v>1.036</v>
      </c>
      <c r="K180" s="35">
        <v>1.036</v>
      </c>
      <c r="L180" s="35">
        <v>1.036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5">
        <v>1.1327799999999999</v>
      </c>
      <c r="G181" s="45">
        <v>1.30806</v>
      </c>
      <c r="H181" s="45">
        <v>1.4026907512254523</v>
      </c>
      <c r="I181" s="45">
        <v>1.4523179229842569</v>
      </c>
      <c r="J181" s="45">
        <v>1.3827903687552521</v>
      </c>
      <c r="K181" s="45">
        <v>1.3118456127979126</v>
      </c>
      <c r="L181" s="45">
        <v>1.266099789560784</v>
      </c>
    </row>
    <row r="182" spans="1:12" s="6" customFormat="1" x14ac:dyDescent="0.25">
      <c r="A182" s="4"/>
      <c r="B182" s="21"/>
      <c r="C182" s="3"/>
      <c r="D182" s="3"/>
      <c r="E182" s="3"/>
      <c r="F182" s="63"/>
      <c r="G182" s="61"/>
      <c r="H182" s="61"/>
      <c r="I182" s="61"/>
      <c r="J182" s="61"/>
      <c r="K182" s="61"/>
      <c r="L182" s="61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2"/>
      <c r="G183" s="62"/>
      <c r="H183" s="62"/>
      <c r="I183" s="62"/>
      <c r="J183" s="62"/>
      <c r="K183" s="62"/>
      <c r="L183" s="62"/>
    </row>
    <row r="184" spans="1:12" ht="16.5" thickTop="1" x14ac:dyDescent="0.25">
      <c r="A184" s="5"/>
      <c r="B184" s="3"/>
      <c r="C184" s="5" t="s">
        <v>107</v>
      </c>
      <c r="D184" s="5"/>
      <c r="E184" s="5"/>
      <c r="F184" s="67">
        <v>6467652</v>
      </c>
      <c r="G184" s="80">
        <v>6732310</v>
      </c>
      <c r="H184" s="81">
        <v>6875558</v>
      </c>
      <c r="I184" s="81">
        <v>7193331.1272493284</v>
      </c>
      <c r="J184" s="81">
        <v>7381524.6186385918</v>
      </c>
      <c r="K184" s="81">
        <v>7414326.3438725919</v>
      </c>
      <c r="L184" s="81">
        <v>7777063.906934564</v>
      </c>
    </row>
    <row r="185" spans="1:12" x14ac:dyDescent="0.25">
      <c r="A185" s="5"/>
      <c r="B185" s="3"/>
      <c r="C185" s="3" t="s">
        <v>119</v>
      </c>
      <c r="D185" s="3"/>
      <c r="E185" s="3"/>
      <c r="F185" s="72">
        <v>6381462.0204999996</v>
      </c>
      <c r="G185" s="74">
        <v>6434969.1465727957</v>
      </c>
      <c r="H185" s="74">
        <v>6606424.1456720717</v>
      </c>
      <c r="I185" s="74">
        <v>6835519.1810188973</v>
      </c>
      <c r="J185" s="74">
        <v>7120858.7154046223</v>
      </c>
      <c r="K185" s="74">
        <v>7453859.1965295523</v>
      </c>
      <c r="L185" s="74">
        <v>7777063.906934564</v>
      </c>
    </row>
    <row r="186" spans="1:12" x14ac:dyDescent="0.25">
      <c r="A186" s="5"/>
      <c r="B186" s="3"/>
      <c r="C186" s="3"/>
      <c r="D186" s="3"/>
      <c r="E186" s="3"/>
      <c r="F186" s="64"/>
      <c r="G186" s="82"/>
      <c r="H186" s="82"/>
      <c r="I186" s="82"/>
      <c r="J186" s="82"/>
      <c r="K186" s="82"/>
      <c r="L186" s="82"/>
    </row>
    <row r="187" spans="1:12" x14ac:dyDescent="0.25">
      <c r="A187" s="5"/>
      <c r="B187" s="3"/>
      <c r="C187" s="3" t="s">
        <v>16</v>
      </c>
      <c r="D187" s="3"/>
      <c r="E187" s="3"/>
      <c r="F187" s="65"/>
      <c r="G187" s="82"/>
      <c r="H187" s="82"/>
      <c r="I187" s="82"/>
      <c r="J187" s="82"/>
      <c r="K187" s="82"/>
      <c r="L187" s="82"/>
    </row>
    <row r="188" spans="1:12" x14ac:dyDescent="0.25">
      <c r="A188" s="5"/>
      <c r="B188" s="3"/>
      <c r="C188" s="3"/>
      <c r="D188" s="3" t="s">
        <v>17</v>
      </c>
      <c r="E188" s="3"/>
      <c r="F188" s="74">
        <v>1861958</v>
      </c>
      <c r="G188" s="74">
        <v>1844251</v>
      </c>
      <c r="H188" s="74">
        <v>1861748</v>
      </c>
      <c r="I188" s="74">
        <v>1896434</v>
      </c>
      <c r="J188" s="74">
        <v>1942894</v>
      </c>
      <c r="K188" s="74">
        <v>1997828</v>
      </c>
      <c r="L188" s="74">
        <v>2052029</v>
      </c>
    </row>
    <row r="189" spans="1:12" x14ac:dyDescent="0.25">
      <c r="A189" s="5"/>
      <c r="B189" s="3"/>
      <c r="C189" s="3"/>
      <c r="D189" s="3" t="s">
        <v>18</v>
      </c>
      <c r="E189" s="3"/>
      <c r="F189" s="73"/>
      <c r="G189" s="83"/>
      <c r="H189" s="83"/>
      <c r="I189" s="83"/>
      <c r="J189" s="83"/>
      <c r="K189" s="83"/>
      <c r="L189" s="83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74">
        <v>2745107</v>
      </c>
      <c r="G190" s="74">
        <v>2790115</v>
      </c>
      <c r="H190" s="74">
        <v>2879112</v>
      </c>
      <c r="I190" s="74">
        <v>2990889</v>
      </c>
      <c r="J190" s="74">
        <v>3118274</v>
      </c>
      <c r="K190" s="74">
        <v>3257364</v>
      </c>
      <c r="L190" s="74">
        <v>3389987</v>
      </c>
    </row>
    <row r="191" spans="1:12" x14ac:dyDescent="0.25">
      <c r="A191" s="5"/>
      <c r="B191" s="3"/>
      <c r="C191" s="3"/>
      <c r="D191" s="3" t="s">
        <v>93</v>
      </c>
      <c r="E191" s="3"/>
      <c r="F191" s="74">
        <v>1774397</v>
      </c>
      <c r="G191" s="74">
        <v>1800604</v>
      </c>
      <c r="H191" s="74">
        <v>1865564</v>
      </c>
      <c r="I191" s="74">
        <v>1948196</v>
      </c>
      <c r="J191" s="74">
        <v>2059691</v>
      </c>
      <c r="K191" s="74">
        <v>2198667</v>
      </c>
      <c r="L191" s="74">
        <v>2335047</v>
      </c>
    </row>
    <row r="192" spans="1:12" x14ac:dyDescent="0.25">
      <c r="A192" s="5"/>
      <c r="B192" s="3"/>
      <c r="C192" s="3"/>
      <c r="D192" s="3"/>
      <c r="E192" s="3"/>
      <c r="F192" s="36"/>
      <c r="G192" s="84"/>
      <c r="H192" s="84"/>
      <c r="I192" s="84"/>
      <c r="J192" s="84"/>
      <c r="K192" s="84"/>
      <c r="L192" s="84"/>
    </row>
    <row r="193" spans="1:13" s="25" customFormat="1" ht="18.75" x14ac:dyDescent="0.25">
      <c r="A193" s="19"/>
      <c r="C193" s="3" t="s">
        <v>20</v>
      </c>
      <c r="D193" s="3"/>
      <c r="E193" s="3"/>
      <c r="F193" s="76">
        <v>34494389.299999997</v>
      </c>
      <c r="G193" s="76">
        <v>34783617.008501604</v>
      </c>
      <c r="H193" s="76">
        <v>35710400.7874166</v>
      </c>
      <c r="I193" s="76">
        <v>36948752.329831876</v>
      </c>
      <c r="J193" s="76">
        <v>38491128.191376336</v>
      </c>
      <c r="K193" s="76">
        <v>40291130.792051636</v>
      </c>
      <c r="L193" s="76">
        <v>42038183.280727372</v>
      </c>
    </row>
    <row r="194" spans="1:13" ht="18.75" x14ac:dyDescent="0.25">
      <c r="A194" s="19"/>
      <c r="B194" s="21"/>
      <c r="C194" s="3" t="s">
        <v>92</v>
      </c>
      <c r="D194" s="3"/>
      <c r="E194" s="3"/>
      <c r="F194" s="75">
        <v>366877</v>
      </c>
      <c r="G194" s="75">
        <v>366484.85095929506</v>
      </c>
      <c r="H194" s="75">
        <v>369781.46077154228</v>
      </c>
      <c r="I194" s="75">
        <v>375370.59078825335</v>
      </c>
      <c r="J194" s="75">
        <v>381455.21938774223</v>
      </c>
      <c r="K194" s="75">
        <v>387488.14962561335</v>
      </c>
      <c r="L194" s="75">
        <v>392573.72417202196</v>
      </c>
    </row>
    <row r="195" spans="1:13" ht="18.75" x14ac:dyDescent="0.25">
      <c r="A195" s="19"/>
      <c r="B195" s="21"/>
      <c r="C195" s="3"/>
      <c r="D195" s="3"/>
      <c r="E195" s="3"/>
      <c r="F195" s="59"/>
      <c r="G195" s="78"/>
      <c r="H195" s="79"/>
      <c r="I195" s="63"/>
      <c r="J195" s="79"/>
      <c r="K195" s="79"/>
      <c r="L195" s="79"/>
      <c r="M195" s="38" t="s">
        <v>156</v>
      </c>
    </row>
    <row r="196" spans="1:13" s="6" customFormat="1" ht="49.5" customHeight="1" x14ac:dyDescent="0.25">
      <c r="A196" s="19" t="s">
        <v>157</v>
      </c>
      <c r="B196" s="21"/>
      <c r="C196" s="25"/>
      <c r="D196" s="25"/>
      <c r="E196" s="25"/>
      <c r="F196" s="63"/>
      <c r="G196" s="61" t="s">
        <v>156</v>
      </c>
      <c r="H196" s="61"/>
      <c r="I196" s="61"/>
      <c r="J196" s="61"/>
      <c r="K196" s="61"/>
      <c r="L196" s="61"/>
    </row>
    <row r="197" spans="1:13" ht="16.5" thickBot="1" x14ac:dyDescent="0.3">
      <c r="A197" s="5"/>
      <c r="B197" s="17" t="s">
        <v>157</v>
      </c>
      <c r="C197" s="18"/>
      <c r="D197" s="18"/>
      <c r="E197" s="18"/>
      <c r="F197" s="62"/>
      <c r="G197" s="62"/>
      <c r="H197" s="62"/>
      <c r="I197" s="62"/>
      <c r="J197" s="62"/>
      <c r="K197" s="62"/>
      <c r="L197" s="62"/>
      <c r="M197" s="38"/>
    </row>
    <row r="198" spans="1:13" ht="16.5" thickTop="1" x14ac:dyDescent="0.25">
      <c r="A198" s="5"/>
      <c r="B198" s="24"/>
      <c r="C198" s="23" t="s">
        <v>136</v>
      </c>
      <c r="D198" s="24"/>
      <c r="E198" s="24"/>
      <c r="F198" s="44">
        <v>260108500</v>
      </c>
      <c r="G198" s="44">
        <v>262726700</v>
      </c>
      <c r="H198" s="44">
        <v>273438000</v>
      </c>
      <c r="I198" s="44">
        <v>294061000</v>
      </c>
      <c r="J198" s="44">
        <v>313181000</v>
      </c>
      <c r="K198" s="44">
        <v>330350000</v>
      </c>
      <c r="L198" s="44">
        <v>346621000</v>
      </c>
      <c r="M198" s="38"/>
    </row>
    <row r="199" spans="1:13" x14ac:dyDescent="0.25">
      <c r="A199" s="5"/>
      <c r="B199" s="24"/>
      <c r="C199" s="24" t="s">
        <v>133</v>
      </c>
      <c r="D199" s="24"/>
      <c r="E199" s="24"/>
      <c r="F199" s="39">
        <v>256702300</v>
      </c>
      <c r="G199" s="39">
        <v>257987800</v>
      </c>
      <c r="H199" s="39">
        <v>267520000</v>
      </c>
      <c r="I199" s="39">
        <v>286725000</v>
      </c>
      <c r="J199" s="39">
        <v>304370000</v>
      </c>
      <c r="K199" s="39">
        <v>319840000</v>
      </c>
      <c r="L199" s="39">
        <v>334225000</v>
      </c>
    </row>
    <row r="200" spans="1:13" x14ac:dyDescent="0.25">
      <c r="A200" s="5"/>
      <c r="B200" s="24"/>
      <c r="C200" s="23"/>
      <c r="D200" s="24"/>
      <c r="E200" s="24"/>
      <c r="F200" s="39"/>
      <c r="G200" s="39"/>
      <c r="H200" s="39"/>
      <c r="I200" s="39"/>
      <c r="J200" s="39"/>
      <c r="K200" s="39"/>
      <c r="L200" s="39"/>
    </row>
    <row r="201" spans="1:13" x14ac:dyDescent="0.25">
      <c r="A201" s="5"/>
      <c r="B201" s="24"/>
      <c r="C201" s="24" t="s">
        <v>70</v>
      </c>
      <c r="D201" s="24"/>
      <c r="E201" s="24"/>
      <c r="F201" s="46">
        <v>253960100</v>
      </c>
      <c r="G201" s="46">
        <v>255102300</v>
      </c>
      <c r="H201" s="46">
        <v>264757000</v>
      </c>
      <c r="I201" s="46">
        <v>283803000</v>
      </c>
      <c r="J201" s="46">
        <v>301360000</v>
      </c>
      <c r="K201" s="46">
        <v>316769000</v>
      </c>
      <c r="L201" s="46">
        <v>331065000</v>
      </c>
    </row>
    <row r="202" spans="1:13" x14ac:dyDescent="0.25">
      <c r="A202" s="5"/>
      <c r="B202" s="24"/>
      <c r="C202" s="24" t="s">
        <v>123</v>
      </c>
      <c r="D202" s="24"/>
      <c r="E202" s="24"/>
      <c r="F202" s="39">
        <v>2735900</v>
      </c>
      <c r="G202" s="39">
        <v>2877200</v>
      </c>
      <c r="H202" s="39">
        <v>2751000</v>
      </c>
      <c r="I202" s="39">
        <v>2910000</v>
      </c>
      <c r="J202" s="39">
        <v>2997000</v>
      </c>
      <c r="K202" s="39">
        <v>3058000</v>
      </c>
      <c r="L202" s="39">
        <v>3147000</v>
      </c>
    </row>
    <row r="203" spans="1:13" x14ac:dyDescent="0.25">
      <c r="A203" s="5"/>
      <c r="B203" s="24"/>
      <c r="C203" s="24" t="s">
        <v>134</v>
      </c>
      <c r="D203" s="24"/>
      <c r="E203" s="24"/>
      <c r="F203" s="39">
        <v>6300</v>
      </c>
      <c r="G203" s="39">
        <v>8300</v>
      </c>
      <c r="H203" s="39">
        <v>12000</v>
      </c>
      <c r="I203" s="39">
        <v>12000</v>
      </c>
      <c r="J203" s="39">
        <v>13000</v>
      </c>
      <c r="K203" s="39">
        <v>13000</v>
      </c>
      <c r="L203" s="39">
        <v>13000</v>
      </c>
    </row>
    <row r="204" spans="1:13" x14ac:dyDescent="0.25">
      <c r="A204" s="5"/>
      <c r="B204" s="24"/>
      <c r="C204" s="24"/>
      <c r="D204" s="24"/>
      <c r="E204" s="24"/>
      <c r="F204" s="39"/>
      <c r="G204" s="39"/>
      <c r="H204" s="39"/>
      <c r="I204" s="39"/>
      <c r="J204" s="39"/>
      <c r="K204" s="39"/>
      <c r="L204" s="39"/>
    </row>
    <row r="205" spans="1:13" x14ac:dyDescent="0.25">
      <c r="A205" s="5"/>
      <c r="B205" s="24"/>
      <c r="C205" s="24" t="s">
        <v>63</v>
      </c>
      <c r="D205" s="24"/>
      <c r="E205" s="24"/>
      <c r="F205" s="39">
        <v>3405500</v>
      </c>
      <c r="G205" s="39">
        <v>4738100</v>
      </c>
      <c r="H205" s="39">
        <v>5917000</v>
      </c>
      <c r="I205" s="39">
        <v>7335000</v>
      </c>
      <c r="J205" s="39">
        <v>8810000</v>
      </c>
      <c r="K205" s="39">
        <v>10509000</v>
      </c>
      <c r="L205" s="39">
        <v>12395000</v>
      </c>
    </row>
    <row r="206" spans="1:13" x14ac:dyDescent="0.25">
      <c r="A206" s="5"/>
      <c r="B206" s="24"/>
      <c r="C206" s="24" t="s">
        <v>135</v>
      </c>
      <c r="D206" s="24"/>
      <c r="E206" s="24"/>
      <c r="F206" s="39">
        <v>700</v>
      </c>
      <c r="G206" s="39">
        <v>800</v>
      </c>
      <c r="H206" s="39">
        <v>1000</v>
      </c>
      <c r="I206" s="39">
        <v>1000</v>
      </c>
      <c r="J206" s="39">
        <v>1000</v>
      </c>
      <c r="K206" s="39">
        <v>1000</v>
      </c>
      <c r="L206" s="39">
        <v>1000</v>
      </c>
    </row>
    <row r="207" spans="1:13" x14ac:dyDescent="0.25">
      <c r="A207" s="5"/>
      <c r="B207" s="24"/>
      <c r="C207" s="24"/>
      <c r="D207" s="24"/>
      <c r="E207" s="24"/>
      <c r="F207" s="39"/>
      <c r="G207" s="39"/>
      <c r="H207" s="39"/>
      <c r="I207" s="39"/>
      <c r="J207" s="39"/>
      <c r="K207" s="39"/>
      <c r="L207" s="39"/>
      <c r="M207" s="38"/>
    </row>
    <row r="208" spans="1:13" ht="15.75" customHeight="1" x14ac:dyDescent="0.25">
      <c r="A208" s="5"/>
      <c r="B208" s="24"/>
      <c r="C208" s="24" t="s">
        <v>95</v>
      </c>
      <c r="D208" s="24"/>
      <c r="E208" s="24"/>
      <c r="F208" s="39">
        <v>184912900</v>
      </c>
      <c r="G208" s="39">
        <v>176914000</v>
      </c>
      <c r="H208" s="39">
        <v>174129000</v>
      </c>
      <c r="I208" s="39">
        <v>176440000</v>
      </c>
      <c r="J208" s="39">
        <v>176366000</v>
      </c>
      <c r="K208" s="39">
        <v>173835000</v>
      </c>
      <c r="L208" s="39">
        <v>169683000</v>
      </c>
    </row>
    <row r="209" spans="1:12" x14ac:dyDescent="0.25">
      <c r="A209" s="5"/>
      <c r="B209" s="24"/>
      <c r="C209" s="24" t="s">
        <v>72</v>
      </c>
      <c r="D209" s="24"/>
      <c r="E209" s="24"/>
      <c r="F209" s="39">
        <v>69047200</v>
      </c>
      <c r="G209" s="39">
        <v>78188300</v>
      </c>
      <c r="H209" s="39">
        <v>90628000</v>
      </c>
      <c r="I209" s="39">
        <v>107363000</v>
      </c>
      <c r="J209" s="39">
        <v>124994000</v>
      </c>
      <c r="K209" s="39">
        <v>142934000</v>
      </c>
      <c r="L209" s="39">
        <v>161382000</v>
      </c>
    </row>
    <row r="210" spans="1:12" x14ac:dyDescent="0.25">
      <c r="A210" s="5"/>
      <c r="B210" s="24"/>
      <c r="C210" s="24"/>
      <c r="D210" s="24"/>
      <c r="E210" s="24"/>
      <c r="F210" s="39"/>
      <c r="G210" s="39"/>
      <c r="H210" s="39"/>
      <c r="I210" s="39"/>
      <c r="J210" s="39"/>
      <c r="K210" s="39"/>
      <c r="L210" s="39"/>
    </row>
    <row r="211" spans="1:12" x14ac:dyDescent="0.25">
      <c r="A211" s="5"/>
      <c r="B211" s="24"/>
      <c r="C211" s="24" t="s">
        <v>150</v>
      </c>
      <c r="D211" s="24"/>
      <c r="E211" s="24"/>
      <c r="F211" s="39">
        <v>2016900</v>
      </c>
      <c r="G211" s="39">
        <v>2064500</v>
      </c>
      <c r="H211" s="39">
        <v>2109400</v>
      </c>
      <c r="I211" s="39">
        <v>2151000</v>
      </c>
      <c r="J211" s="39">
        <v>2190400</v>
      </c>
      <c r="K211" s="39">
        <v>2227300</v>
      </c>
      <c r="L211" s="39">
        <v>2261600</v>
      </c>
    </row>
    <row r="212" spans="1:12" x14ac:dyDescent="0.25">
      <c r="A212" s="5"/>
      <c r="B212" s="24"/>
      <c r="C212" s="24"/>
      <c r="D212" s="24"/>
      <c r="E212" s="24"/>
      <c r="F212" s="39"/>
      <c r="G212" s="39"/>
      <c r="H212" s="39"/>
      <c r="I212" s="39"/>
      <c r="J212" s="39"/>
      <c r="K212" s="39"/>
      <c r="L212" s="39"/>
    </row>
    <row r="213" spans="1:12" x14ac:dyDescent="0.25">
      <c r="A213" s="5"/>
      <c r="B213" s="24"/>
      <c r="C213" s="24" t="s">
        <v>115</v>
      </c>
      <c r="D213" s="24"/>
      <c r="E213" s="24"/>
      <c r="F213" s="39">
        <v>1920800</v>
      </c>
      <c r="G213" s="39">
        <v>1976000</v>
      </c>
      <c r="H213" s="39">
        <v>2019200</v>
      </c>
      <c r="I213" s="39">
        <v>2051000</v>
      </c>
      <c r="J213" s="39">
        <v>2069600</v>
      </c>
      <c r="K213" s="39">
        <v>2071500</v>
      </c>
      <c r="L213" s="39">
        <v>2037800</v>
      </c>
    </row>
    <row r="214" spans="1:12" x14ac:dyDescent="0.25">
      <c r="A214" s="5"/>
      <c r="B214" s="24"/>
      <c r="C214" s="24"/>
      <c r="D214" s="24"/>
      <c r="E214" s="24" t="s">
        <v>116</v>
      </c>
      <c r="F214" s="39">
        <v>1002300</v>
      </c>
      <c r="G214" s="39">
        <v>1030300</v>
      </c>
      <c r="H214" s="39">
        <v>1052400</v>
      </c>
      <c r="I214" s="39">
        <v>1069100</v>
      </c>
      <c r="J214" s="39">
        <v>1079600</v>
      </c>
      <c r="K214" s="39">
        <v>1081600</v>
      </c>
      <c r="L214" s="39">
        <v>1065000</v>
      </c>
    </row>
    <row r="215" spans="1:12" x14ac:dyDescent="0.25">
      <c r="A215" s="5"/>
      <c r="B215" s="24"/>
      <c r="C215" s="24"/>
      <c r="D215" s="24"/>
      <c r="E215" s="24" t="s">
        <v>117</v>
      </c>
      <c r="F215" s="39">
        <v>918500</v>
      </c>
      <c r="G215" s="39">
        <v>945700</v>
      </c>
      <c r="H215" s="39">
        <v>966800</v>
      </c>
      <c r="I215" s="39">
        <v>981900</v>
      </c>
      <c r="J215" s="39">
        <v>990000</v>
      </c>
      <c r="K215" s="39">
        <v>989900</v>
      </c>
      <c r="L215" s="39">
        <v>972800</v>
      </c>
    </row>
    <row r="216" spans="1:12" ht="9.9499999999999993" customHeight="1" x14ac:dyDescent="0.25">
      <c r="A216" s="5"/>
      <c r="B216" s="3"/>
      <c r="C216" s="3"/>
      <c r="D216" s="3"/>
      <c r="E216" s="3"/>
      <c r="F216" s="35"/>
      <c r="G216" s="35"/>
      <c r="H216" s="35"/>
      <c r="I216" s="35"/>
      <c r="J216" s="35"/>
      <c r="K216" s="35"/>
      <c r="L216" s="35"/>
    </row>
    <row r="217" spans="1:12" x14ac:dyDescent="0.25">
      <c r="A217" s="5"/>
      <c r="B217" s="24"/>
      <c r="C217" s="24" t="s">
        <v>79</v>
      </c>
      <c r="D217" s="24"/>
      <c r="E217" s="24"/>
      <c r="F217" s="39">
        <v>1176700</v>
      </c>
      <c r="G217" s="39">
        <v>1288400</v>
      </c>
      <c r="H217" s="39">
        <v>1394900</v>
      </c>
      <c r="I217" s="39">
        <v>1496200</v>
      </c>
      <c r="J217" s="39">
        <v>1593100</v>
      </c>
      <c r="K217" s="39">
        <v>1684900</v>
      </c>
      <c r="L217" s="39">
        <v>1771700</v>
      </c>
    </row>
    <row r="218" spans="1:12" x14ac:dyDescent="0.25">
      <c r="A218" s="5"/>
      <c r="B218" s="24"/>
      <c r="C218" s="24"/>
      <c r="D218" s="24"/>
      <c r="E218" s="24" t="s">
        <v>80</v>
      </c>
      <c r="F218" s="39">
        <v>585600</v>
      </c>
      <c r="G218" s="39">
        <v>642800</v>
      </c>
      <c r="H218" s="39">
        <v>697600</v>
      </c>
      <c r="I218" s="39">
        <v>750100</v>
      </c>
      <c r="J218" s="39">
        <v>800800</v>
      </c>
      <c r="K218" s="39">
        <v>848900</v>
      </c>
      <c r="L218" s="39">
        <v>894400</v>
      </c>
    </row>
    <row r="219" spans="1:12" x14ac:dyDescent="0.25">
      <c r="A219" s="5"/>
      <c r="B219" s="24"/>
      <c r="C219" s="24"/>
      <c r="D219" s="24"/>
      <c r="E219" s="24" t="s">
        <v>81</v>
      </c>
      <c r="F219" s="39">
        <v>591100</v>
      </c>
      <c r="G219" s="39">
        <v>645600</v>
      </c>
      <c r="H219" s="39">
        <v>697300</v>
      </c>
      <c r="I219" s="39">
        <v>746100</v>
      </c>
      <c r="J219" s="39">
        <v>792300</v>
      </c>
      <c r="K219" s="39">
        <v>836000</v>
      </c>
      <c r="L219" s="39">
        <v>877300</v>
      </c>
    </row>
    <row r="220" spans="1:12" ht="9.9499999999999993" customHeight="1" x14ac:dyDescent="0.25">
      <c r="A220" s="5"/>
      <c r="B220" s="3"/>
      <c r="C220" s="3"/>
      <c r="D220" s="3"/>
      <c r="E220" s="3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48</v>
      </c>
      <c r="D221" s="24"/>
      <c r="E221" s="24"/>
      <c r="F221" s="39">
        <v>1061900</v>
      </c>
      <c r="G221" s="39">
        <v>1174700</v>
      </c>
      <c r="H221" s="39">
        <v>1279000</v>
      </c>
      <c r="I221" s="39">
        <v>1381900</v>
      </c>
      <c r="J221" s="39">
        <v>1481000</v>
      </c>
      <c r="K221" s="39">
        <v>1576000</v>
      </c>
      <c r="L221" s="39">
        <v>1667300</v>
      </c>
    </row>
    <row r="222" spans="1:12" x14ac:dyDescent="0.25">
      <c r="A222" s="5"/>
      <c r="B222" s="24"/>
      <c r="C222" s="24"/>
      <c r="D222" s="24"/>
      <c r="E222" s="24" t="s">
        <v>50</v>
      </c>
      <c r="F222" s="39">
        <v>536000</v>
      </c>
      <c r="G222" s="39">
        <v>593000</v>
      </c>
      <c r="H222" s="39">
        <v>646300</v>
      </c>
      <c r="I222" s="39">
        <v>699200</v>
      </c>
      <c r="J222" s="39">
        <v>750700</v>
      </c>
      <c r="K222" s="39">
        <v>800400</v>
      </c>
      <c r="L222" s="39">
        <v>848200</v>
      </c>
    </row>
    <row r="223" spans="1:12" x14ac:dyDescent="0.25">
      <c r="A223" s="5"/>
      <c r="B223" s="24"/>
      <c r="C223" s="24"/>
      <c r="D223" s="24"/>
      <c r="E223" s="24" t="s">
        <v>49</v>
      </c>
      <c r="F223" s="39">
        <v>525900</v>
      </c>
      <c r="G223" s="39">
        <v>581700</v>
      </c>
      <c r="H223" s="39">
        <v>632700</v>
      </c>
      <c r="I223" s="39">
        <v>682700</v>
      </c>
      <c r="J223" s="39">
        <v>730300</v>
      </c>
      <c r="K223" s="39">
        <v>775600</v>
      </c>
      <c r="L223" s="39">
        <v>819100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110</v>
      </c>
      <c r="D225" s="24"/>
      <c r="E225" s="24"/>
      <c r="F225" s="39">
        <v>9210</v>
      </c>
      <c r="G225" s="39">
        <v>11340</v>
      </c>
      <c r="H225" s="39">
        <v>13710</v>
      </c>
      <c r="I225" s="39">
        <v>16250</v>
      </c>
      <c r="J225" s="39">
        <v>18990</v>
      </c>
      <c r="K225" s="39">
        <v>21890</v>
      </c>
      <c r="L225" s="39">
        <v>24940</v>
      </c>
    </row>
    <row r="226" spans="1:12" x14ac:dyDescent="0.25">
      <c r="A226" s="5"/>
      <c r="B226" s="24"/>
      <c r="C226" s="24"/>
      <c r="D226" s="24"/>
      <c r="E226" s="24"/>
      <c r="F226" s="35"/>
      <c r="G226" s="35"/>
      <c r="H226" s="35"/>
      <c r="I226" s="35"/>
      <c r="J226" s="35"/>
      <c r="K226" s="35"/>
      <c r="L226" s="35"/>
    </row>
    <row r="227" spans="1:12" x14ac:dyDescent="0.25">
      <c r="A227" s="5"/>
      <c r="B227" s="24"/>
      <c r="C227" s="24" t="s">
        <v>51</v>
      </c>
      <c r="D227" s="24"/>
      <c r="E227" s="24"/>
      <c r="F227" s="39">
        <v>96300</v>
      </c>
      <c r="G227" s="39">
        <v>89500</v>
      </c>
      <c r="H227" s="39">
        <v>86200</v>
      </c>
      <c r="I227" s="39">
        <v>86000</v>
      </c>
      <c r="J227" s="39">
        <v>85200</v>
      </c>
      <c r="K227" s="39">
        <v>83900</v>
      </c>
      <c r="L227" s="39">
        <v>83300</v>
      </c>
    </row>
    <row r="228" spans="1:12" x14ac:dyDescent="0.25">
      <c r="A228" s="5"/>
      <c r="B228" s="24"/>
      <c r="C228" s="24"/>
      <c r="D228" s="24"/>
      <c r="E228" s="24" t="s">
        <v>52</v>
      </c>
      <c r="F228" s="39">
        <v>81800</v>
      </c>
      <c r="G228" s="39">
        <v>76700</v>
      </c>
      <c r="H228" s="39">
        <v>74500</v>
      </c>
      <c r="I228" s="39">
        <v>74900</v>
      </c>
      <c r="J228" s="39">
        <v>74700</v>
      </c>
      <c r="K228" s="39">
        <v>74000</v>
      </c>
      <c r="L228" s="39">
        <v>73900</v>
      </c>
    </row>
    <row r="229" spans="1:12" x14ac:dyDescent="0.25">
      <c r="A229" s="5"/>
      <c r="B229" s="24"/>
      <c r="C229" s="24"/>
      <c r="D229" s="24"/>
      <c r="E229" s="24" t="s">
        <v>53</v>
      </c>
      <c r="F229" s="39">
        <v>112100</v>
      </c>
      <c r="G229" s="39">
        <v>103400</v>
      </c>
      <c r="H229" s="39">
        <v>98900</v>
      </c>
      <c r="I229" s="39">
        <v>98100</v>
      </c>
      <c r="J229" s="39">
        <v>96700</v>
      </c>
      <c r="K229" s="39">
        <v>94700</v>
      </c>
      <c r="L229" s="39">
        <v>93500</v>
      </c>
    </row>
    <row r="230" spans="1:12" x14ac:dyDescent="0.25">
      <c r="A230" s="5"/>
      <c r="B230" s="24"/>
      <c r="C230" s="24"/>
      <c r="D230" s="24"/>
      <c r="E230" s="24"/>
      <c r="F230" s="35"/>
      <c r="G230" s="35"/>
      <c r="H230" s="35"/>
      <c r="I230" s="35"/>
      <c r="J230" s="35"/>
      <c r="K230" s="35"/>
      <c r="L230" s="35"/>
    </row>
    <row r="231" spans="1:12" x14ac:dyDescent="0.25">
      <c r="A231" s="5"/>
      <c r="B231" s="24"/>
      <c r="C231" s="24" t="s">
        <v>54</v>
      </c>
      <c r="D231" s="24"/>
      <c r="E231" s="24"/>
      <c r="F231" s="39">
        <v>58600</v>
      </c>
      <c r="G231" s="39">
        <v>60600</v>
      </c>
      <c r="H231" s="39">
        <v>64900</v>
      </c>
      <c r="I231" s="39">
        <v>71700</v>
      </c>
      <c r="J231" s="39">
        <v>78400</v>
      </c>
      <c r="K231" s="39">
        <v>84700</v>
      </c>
      <c r="L231" s="39">
        <v>91000</v>
      </c>
    </row>
    <row r="232" spans="1:12" x14ac:dyDescent="0.25">
      <c r="A232" s="5"/>
      <c r="B232" s="24"/>
      <c r="C232" s="24"/>
      <c r="D232" s="24"/>
      <c r="E232" s="24" t="s">
        <v>94</v>
      </c>
      <c r="F232" s="39">
        <v>50200</v>
      </c>
      <c r="G232" s="39">
        <v>52200</v>
      </c>
      <c r="H232" s="39">
        <v>56200</v>
      </c>
      <c r="I232" s="39">
        <v>62400</v>
      </c>
      <c r="J232" s="39">
        <v>68600</v>
      </c>
      <c r="K232" s="39">
        <v>74500</v>
      </c>
      <c r="L232" s="39">
        <v>80500</v>
      </c>
    </row>
    <row r="233" spans="1:12" x14ac:dyDescent="0.25">
      <c r="A233" s="5"/>
      <c r="B233" s="24"/>
      <c r="C233" s="24"/>
      <c r="D233" s="24"/>
      <c r="E233" s="24" t="s">
        <v>55</v>
      </c>
      <c r="F233" s="39">
        <v>67000</v>
      </c>
      <c r="G233" s="39">
        <v>69000</v>
      </c>
      <c r="H233" s="39">
        <v>73600</v>
      </c>
      <c r="I233" s="39">
        <v>81100</v>
      </c>
      <c r="J233" s="39">
        <v>88300</v>
      </c>
      <c r="K233" s="39">
        <v>95100</v>
      </c>
      <c r="L233" s="39">
        <v>101700</v>
      </c>
    </row>
    <row r="234" spans="1:12" x14ac:dyDescent="0.25">
      <c r="A234" s="5"/>
      <c r="B234" s="24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x14ac:dyDescent="0.25">
      <c r="A235" s="5"/>
      <c r="B235" s="24"/>
      <c r="C235" s="24" t="s">
        <v>56</v>
      </c>
      <c r="D235" s="24"/>
      <c r="E235" s="24"/>
      <c r="F235" s="39">
        <v>3200</v>
      </c>
      <c r="G235" s="39">
        <v>4010</v>
      </c>
      <c r="H235" s="39">
        <v>4600</v>
      </c>
      <c r="I235" s="39">
        <v>5280</v>
      </c>
      <c r="J235" s="39">
        <v>5910</v>
      </c>
      <c r="K235" s="39">
        <v>6630</v>
      </c>
      <c r="L235" s="39">
        <v>7390</v>
      </c>
    </row>
    <row r="236" spans="1:12" x14ac:dyDescent="0.25">
      <c r="A236" s="5"/>
      <c r="B236" s="24"/>
      <c r="C236" s="24"/>
      <c r="D236" s="24"/>
      <c r="E236" s="24" t="s">
        <v>57</v>
      </c>
      <c r="F236" s="39">
        <v>2940</v>
      </c>
      <c r="G236" s="39">
        <v>3670</v>
      </c>
      <c r="H236" s="39">
        <v>4190</v>
      </c>
      <c r="I236" s="39">
        <v>4790</v>
      </c>
      <c r="J236" s="39">
        <v>5340</v>
      </c>
      <c r="K236" s="39">
        <v>5960</v>
      </c>
      <c r="L236" s="39">
        <v>6620</v>
      </c>
    </row>
    <row r="237" spans="1:12" x14ac:dyDescent="0.25">
      <c r="A237" s="5"/>
      <c r="B237" s="24"/>
      <c r="C237" s="24"/>
      <c r="D237" s="24"/>
      <c r="E237" s="24" t="s">
        <v>82</v>
      </c>
      <c r="F237" s="39">
        <v>3470</v>
      </c>
      <c r="G237" s="39">
        <v>4350</v>
      </c>
      <c r="H237" s="39">
        <v>5020</v>
      </c>
      <c r="I237" s="39">
        <v>5780</v>
      </c>
      <c r="J237" s="39">
        <v>6500</v>
      </c>
      <c r="K237" s="39">
        <v>7310</v>
      </c>
      <c r="L237" s="39">
        <v>8190</v>
      </c>
    </row>
    <row r="238" spans="1:12" x14ac:dyDescent="0.25">
      <c r="A238" s="5"/>
      <c r="B238" s="24"/>
      <c r="C238" s="24"/>
      <c r="D238" s="24"/>
      <c r="E238" s="24"/>
      <c r="F238" s="55"/>
      <c r="G238" s="55"/>
      <c r="H238" s="35"/>
      <c r="I238" s="35"/>
      <c r="J238" s="35"/>
      <c r="K238" s="35"/>
      <c r="L238" s="35"/>
    </row>
    <row r="239" spans="1:12" x14ac:dyDescent="0.25">
      <c r="A239" s="5"/>
      <c r="B239" s="24"/>
      <c r="C239" s="24" t="s">
        <v>111</v>
      </c>
      <c r="D239" s="24"/>
      <c r="E239" s="24"/>
      <c r="F239" s="39">
        <v>2220</v>
      </c>
      <c r="G239" s="39">
        <v>2620</v>
      </c>
      <c r="H239" s="39">
        <v>2880</v>
      </c>
      <c r="I239" s="39">
        <v>3150</v>
      </c>
      <c r="J239" s="39">
        <v>3360</v>
      </c>
      <c r="K239" s="39">
        <v>3590</v>
      </c>
      <c r="L239" s="39">
        <v>3830</v>
      </c>
    </row>
    <row r="240" spans="1:12" x14ac:dyDescent="0.25">
      <c r="A240" s="5"/>
      <c r="B240" s="24"/>
      <c r="C240" s="24"/>
      <c r="D240" s="24"/>
      <c r="E240" s="24"/>
      <c r="F240" s="35"/>
      <c r="G240" s="35"/>
      <c r="H240" s="35"/>
      <c r="I240" s="35"/>
      <c r="J240" s="35"/>
      <c r="K240" s="35"/>
      <c r="L240" s="35"/>
    </row>
    <row r="241" spans="1:12" x14ac:dyDescent="0.25">
      <c r="A241" s="5"/>
      <c r="B241" s="24"/>
      <c r="C241" s="24" t="s">
        <v>60</v>
      </c>
      <c r="D241" s="24"/>
      <c r="E241" s="24"/>
      <c r="F241" s="56">
        <v>1.0001645788464901</v>
      </c>
      <c r="G241" s="56">
        <v>1.00013901055092</v>
      </c>
      <c r="H241" s="56">
        <v>1.0000499850000002</v>
      </c>
      <c r="I241" s="56">
        <v>1.0000299870000002</v>
      </c>
      <c r="J241" s="56">
        <v>1.0000049884500002</v>
      </c>
      <c r="K241" s="56">
        <v>0.99998999100000041</v>
      </c>
      <c r="L241" s="56">
        <v>0.99990000000000001</v>
      </c>
    </row>
    <row r="242" spans="1:12" x14ac:dyDescent="0.25">
      <c r="A242" s="5"/>
      <c r="C242" s="24" t="s">
        <v>61</v>
      </c>
      <c r="D242" s="24"/>
      <c r="E242" s="24"/>
      <c r="F242" s="56">
        <v>1.0010982743215999</v>
      </c>
      <c r="G242" s="56">
        <v>1.00106227471916</v>
      </c>
      <c r="H242" s="56">
        <v>1.0011873648</v>
      </c>
      <c r="I242" s="56">
        <v>1.0010875835999999</v>
      </c>
      <c r="J242" s="56">
        <v>1.0009877624000001</v>
      </c>
      <c r="K242" s="56">
        <v>1.0009878912000001</v>
      </c>
      <c r="L242" s="56">
        <v>1.000988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6">
        <v>0.99506346602546403</v>
      </c>
      <c r="G243" s="56">
        <v>1.0006995559279999</v>
      </c>
      <c r="H243" s="56">
        <v>0.99848250000000005</v>
      </c>
      <c r="I243" s="56">
        <v>0.99848250000000005</v>
      </c>
      <c r="J243" s="56">
        <v>0.99848250000000005</v>
      </c>
      <c r="K243" s="56">
        <v>0.99848250000000005</v>
      </c>
      <c r="L243" s="56">
        <v>0.9979849999999999</v>
      </c>
    </row>
    <row r="244" spans="1:12" s="25" customFormat="1" ht="14.25" customHeight="1" x14ac:dyDescent="0.25">
      <c r="A244" s="19"/>
      <c r="C244" s="24"/>
      <c r="D244" s="24"/>
      <c r="E244" s="24"/>
      <c r="F244" s="35"/>
      <c r="G244" s="35"/>
      <c r="H244" s="35"/>
      <c r="I244" s="35"/>
      <c r="J244" s="35"/>
      <c r="K244" s="35"/>
      <c r="L244" s="35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5"/>
      <c r="G245" s="35"/>
      <c r="H245" s="35"/>
      <c r="I245" s="35"/>
      <c r="J245" s="35"/>
      <c r="K245" s="35"/>
      <c r="L245" s="35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9">
        <v>921900</v>
      </c>
      <c r="G246" s="39">
        <v>895200</v>
      </c>
      <c r="H246" s="39">
        <v>704000</v>
      </c>
      <c r="I246" s="39">
        <v>866000</v>
      </c>
      <c r="J246" s="39">
        <v>911000</v>
      </c>
      <c r="K246" s="39">
        <v>933000</v>
      </c>
      <c r="L246" s="39">
        <v>956000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9">
        <v>820000</v>
      </c>
      <c r="G247" s="39">
        <v>865000</v>
      </c>
      <c r="H247" s="39">
        <v>900000</v>
      </c>
      <c r="I247" s="39">
        <v>923000</v>
      </c>
      <c r="J247" s="39">
        <v>940000</v>
      </c>
      <c r="K247" s="39">
        <v>960000</v>
      </c>
      <c r="L247" s="39">
        <v>990000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9">
        <v>679000</v>
      </c>
      <c r="G248" s="39">
        <v>828000</v>
      </c>
      <c r="H248" s="39">
        <v>835000</v>
      </c>
      <c r="I248" s="39">
        <v>804000</v>
      </c>
      <c r="J248" s="39">
        <v>824000</v>
      </c>
      <c r="K248" s="39">
        <v>837000</v>
      </c>
      <c r="L248" s="39">
        <v>863000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9">
        <v>315000</v>
      </c>
      <c r="G249" s="39">
        <v>289000</v>
      </c>
      <c r="H249" s="39">
        <v>312000</v>
      </c>
      <c r="I249" s="39">
        <v>317000</v>
      </c>
      <c r="J249" s="39">
        <v>322000</v>
      </c>
      <c r="K249" s="39">
        <v>328000</v>
      </c>
      <c r="L249" s="39">
        <v>338000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5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2015-02-20, dnr VER 2015-3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F14" sqref="F14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2013</v>
      </c>
      <c r="E3" s="8">
        <v>2014</v>
      </c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16751265</v>
      </c>
      <c r="E4" s="30">
        <f>Enkät!G47</f>
        <v>16539279</v>
      </c>
      <c r="F4" s="30">
        <f>Enkät!H47</f>
        <v>15802300</v>
      </c>
      <c r="G4" s="30">
        <f>Enkät!I47</f>
        <v>14368700</v>
      </c>
      <c r="H4" s="30">
        <f>Enkät!J47</f>
        <v>13020200</v>
      </c>
      <c r="I4" s="30">
        <f>Enkät!K47</f>
        <v>12454900</v>
      </c>
      <c r="J4" s="30">
        <f>Enkät!L47</f>
        <v>12249600</v>
      </c>
      <c r="K4" s="30"/>
    </row>
    <row r="5" spans="1:11" x14ac:dyDescent="0.2">
      <c r="A5" s="30" t="str">
        <f>Enkät!B81</f>
        <v>1:2 Efterlevandepensioner till vuxna</v>
      </c>
      <c r="B5" s="30"/>
      <c r="C5" s="30"/>
      <c r="D5" s="30">
        <f>Enkät!F82</f>
        <v>13882783</v>
      </c>
      <c r="E5" s="30">
        <f>Enkät!G82</f>
        <v>13035233</v>
      </c>
      <c r="F5" s="30">
        <f>Enkät!H82</f>
        <v>12449700</v>
      </c>
      <c r="G5" s="30">
        <f>Enkät!I82</f>
        <v>11970300</v>
      </c>
      <c r="H5" s="30">
        <f>Enkät!J82</f>
        <v>11591600</v>
      </c>
      <c r="I5" s="30">
        <f>Enkät!K82</f>
        <v>11238500</v>
      </c>
      <c r="J5" s="30">
        <f>Enkät!L82</f>
        <v>10810700</v>
      </c>
      <c r="K5" s="30"/>
    </row>
    <row r="6" spans="1:11" x14ac:dyDescent="0.2">
      <c r="A6" s="30" t="str">
        <f>Enkät!B120</f>
        <v>1:3 Bostadstillägg till pensionärer</v>
      </c>
      <c r="B6" s="30"/>
      <c r="C6" s="30"/>
      <c r="D6" s="30">
        <f>Enkät!F121</f>
        <v>8182270.8795659551</v>
      </c>
      <c r="E6" s="30">
        <f>Enkät!G121</f>
        <v>8492629.1835188568</v>
      </c>
      <c r="F6" s="30">
        <f>Enkät!H121</f>
        <v>8517300</v>
      </c>
      <c r="G6" s="30">
        <f>Enkät!I121</f>
        <v>8082500</v>
      </c>
      <c r="H6" s="30">
        <f>Enkät!J121</f>
        <v>7777200</v>
      </c>
      <c r="I6" s="30">
        <f>Enkät!K121</f>
        <v>7571600</v>
      </c>
      <c r="J6" s="30">
        <f>Enkät!L121</f>
        <v>7332200</v>
      </c>
      <c r="K6" s="30"/>
    </row>
    <row r="7" spans="1:11" x14ac:dyDescent="0.2">
      <c r="A7" s="30" t="str">
        <f>Enkät!B147</f>
        <v>1:4 Äldreförsörjningsstöd</v>
      </c>
      <c r="B7" s="30"/>
      <c r="C7" s="30"/>
      <c r="D7" s="30">
        <f>Enkät!F148</f>
        <v>658345.58863739111</v>
      </c>
      <c r="E7" s="30">
        <f>Enkät!G148</f>
        <v>723767.00144554558</v>
      </c>
      <c r="F7" s="30">
        <f>Enkät!H148</f>
        <v>803100</v>
      </c>
      <c r="G7" s="30">
        <f>Enkät!I148</f>
        <v>876200</v>
      </c>
      <c r="H7" s="30">
        <f>Enkät!J148</f>
        <v>942200</v>
      </c>
      <c r="I7" s="30">
        <f>Enkät!K148</f>
        <v>1007600</v>
      </c>
      <c r="J7" s="30">
        <f>Enkät!L148</f>
        <v>1055500</v>
      </c>
      <c r="K7" s="30"/>
    </row>
    <row r="8" spans="1:11" x14ac:dyDescent="0.2">
      <c r="A8" s="30" t="str">
        <f>Enkät!B163</f>
        <v>2:1.1 Pensionsmyndigheten</v>
      </c>
      <c r="B8" s="30"/>
      <c r="C8" s="30"/>
      <c r="D8" s="30">
        <f>Enkät!F164</f>
        <v>510757</v>
      </c>
      <c r="E8" s="30">
        <f>Enkät!G164</f>
        <v>521983</v>
      </c>
      <c r="F8" s="30">
        <f>Enkät!H164</f>
        <v>543646</v>
      </c>
      <c r="G8" s="30">
        <f>Enkät!I164</f>
        <v>534397</v>
      </c>
      <c r="H8" s="30">
        <f>Enkät!J164</f>
        <v>541625</v>
      </c>
      <c r="I8" s="30">
        <f>Enkät!K164</f>
        <v>554697</v>
      </c>
      <c r="J8" s="30">
        <f>Enkät!L164</f>
        <v>568372</v>
      </c>
      <c r="K8" s="30"/>
    </row>
    <row r="9" spans="1:11" x14ac:dyDescent="0.2">
      <c r="A9" s="30" t="str">
        <f>Enkät!B197</f>
        <v>Ålderspensionssystemet vid sidan av statens budget</v>
      </c>
      <c r="B9" s="30"/>
      <c r="C9" s="30"/>
      <c r="D9" s="30">
        <f>Enkät!F198/1000000</f>
        <v>260.10849999999999</v>
      </c>
      <c r="E9" s="30">
        <f>Enkät!G198/1000000</f>
        <v>262.72669999999999</v>
      </c>
      <c r="F9" s="30">
        <f>Enkät!H198/1000000</f>
        <v>273.43799999999999</v>
      </c>
      <c r="G9" s="30">
        <f>Enkät!I198/1000000</f>
        <v>294.06099999999998</v>
      </c>
      <c r="H9" s="30">
        <f>Enkät!J198/1000000</f>
        <v>313.18099999999998</v>
      </c>
      <c r="I9" s="30">
        <f>Enkät!K198/1000000</f>
        <v>330.35</v>
      </c>
      <c r="J9" s="30">
        <f>Enkät!L198/1000000</f>
        <v>346.62099999999998</v>
      </c>
      <c r="K9" s="30"/>
    </row>
    <row r="10" spans="1:11" x14ac:dyDescent="0.2">
      <c r="A10" s="30" t="str">
        <f>Enkät!B168</f>
        <v>1:5 Barnpension och efterlevandestöd</v>
      </c>
      <c r="B10" s="30"/>
      <c r="C10" s="30"/>
      <c r="D10" s="30">
        <f>Enkät!F169</f>
        <v>876023</v>
      </c>
      <c r="E10" s="30">
        <f>Enkät!G169</f>
        <v>876454</v>
      </c>
      <c r="F10" s="30">
        <f>Enkät!H169</f>
        <v>911500</v>
      </c>
      <c r="G10" s="30">
        <f>Enkät!I169</f>
        <v>972100</v>
      </c>
      <c r="H10" s="30">
        <f>Enkät!J169</f>
        <v>1038000</v>
      </c>
      <c r="I10" s="30">
        <f>Enkät!K169</f>
        <v>1110900</v>
      </c>
      <c r="J10" s="30">
        <f>Enkät!L169</f>
        <v>1179900</v>
      </c>
      <c r="K10" s="30"/>
    </row>
    <row r="11" spans="1:11" x14ac:dyDescent="0.2">
      <c r="A11" s="30" t="str">
        <f>Enkät!B183</f>
        <v>1:7 Pensionsrätt för barnår, anslag</v>
      </c>
      <c r="B11" s="30"/>
      <c r="C11" s="30"/>
      <c r="D11" s="30">
        <f>Enkät!F184</f>
        <v>6467652</v>
      </c>
      <c r="E11" s="30">
        <f>Enkät!G184</f>
        <v>6732310</v>
      </c>
      <c r="F11" s="30">
        <f>Enkät!H184</f>
        <v>6875558</v>
      </c>
      <c r="G11" s="30">
        <f>Enkät!I184</f>
        <v>7193331.1272493284</v>
      </c>
      <c r="H11" s="30">
        <f>Enkät!J184</f>
        <v>7381524.6186385918</v>
      </c>
      <c r="I11" s="30">
        <f>Enkät!K184</f>
        <v>7414326.3438725919</v>
      </c>
      <c r="J11" s="30">
        <f>Enkät!L184</f>
        <v>7777063.906934564</v>
      </c>
      <c r="K11" s="30"/>
    </row>
    <row r="14" spans="1:11" x14ac:dyDescent="0.2">
      <c r="A14" t="s">
        <v>148</v>
      </c>
      <c r="B14" s="30"/>
      <c r="C14" s="30"/>
      <c r="D14" s="30">
        <f>(D4+D5+D6+D7+D10+D11)/1000000</f>
        <v>46.818339468203341</v>
      </c>
      <c r="E14" s="30">
        <f t="shared" ref="E14:F14" si="0">(E4+E5+E6+E7+E10+E11)/1000000</f>
        <v>46.399672184964402</v>
      </c>
      <c r="F14" s="30">
        <f t="shared" si="0"/>
        <v>45.359457999999997</v>
      </c>
      <c r="G14" s="30">
        <f>(G4+G5+G6+G7+G10+G11)/1000000</f>
        <v>43.463131127249333</v>
      </c>
      <c r="H14" s="30">
        <f>(H4+H5+H6+H7+H10+H11)/1000000</f>
        <v>41.750724618638593</v>
      </c>
      <c r="I14" s="30">
        <f>(I4+I5+I6+I7+I10+I11)/1000000</f>
        <v>40.797826343872593</v>
      </c>
      <c r="J14" s="30">
        <f>(J4+J5+J6+J7+J10+J11)/1000000</f>
        <v>40.404963906934569</v>
      </c>
      <c r="K14" s="30"/>
    </row>
    <row r="15" spans="1:11" x14ac:dyDescent="0.2">
      <c r="B15" s="30"/>
      <c r="C15" s="30"/>
      <c r="D15" s="30">
        <f t="shared" ref="D15" si="1">D14+D9</f>
        <v>306.92683946820335</v>
      </c>
      <c r="E15" s="30">
        <f t="shared" ref="E15:I15" si="2">E14+E9</f>
        <v>309.1263721849644</v>
      </c>
      <c r="F15" s="30">
        <f t="shared" si="2"/>
        <v>318.79745800000001</v>
      </c>
      <c r="G15" s="30">
        <f t="shared" si="2"/>
        <v>337.52413112724929</v>
      </c>
      <c r="H15" s="30">
        <f t="shared" si="2"/>
        <v>354.93172461863855</v>
      </c>
      <c r="I15" s="30">
        <f t="shared" si="2"/>
        <v>371.14782634387262</v>
      </c>
      <c r="J15" s="30">
        <f t="shared" ref="J15" si="3">J14+J9</f>
        <v>387.02596390693452</v>
      </c>
      <c r="K15" s="30"/>
    </row>
    <row r="17" spans="1:11" x14ac:dyDescent="0.2">
      <c r="C17" s="33"/>
      <c r="D17" s="33">
        <f t="shared" ref="D17:J17" si="4">D3</f>
        <v>2013</v>
      </c>
      <c r="E17" s="33">
        <f t="shared" si="4"/>
        <v>2014</v>
      </c>
      <c r="F17" s="33">
        <f t="shared" si="4"/>
        <v>2015</v>
      </c>
      <c r="G17" s="33">
        <f t="shared" si="4"/>
        <v>2016</v>
      </c>
      <c r="H17" s="33">
        <f t="shared" si="4"/>
        <v>2017</v>
      </c>
      <c r="I17" s="33">
        <f t="shared" si="4"/>
        <v>2018</v>
      </c>
      <c r="J17" s="33">
        <f t="shared" si="4"/>
        <v>2019</v>
      </c>
      <c r="K17" s="33"/>
    </row>
    <row r="18" spans="1:11" x14ac:dyDescent="0.2">
      <c r="A18" t="s">
        <v>162</v>
      </c>
      <c r="C18" s="30"/>
      <c r="D18" s="30">
        <f>Enkät!F199/1000000</f>
        <v>256.70229999999998</v>
      </c>
      <c r="E18" s="30">
        <f>Enkät!G199/1000000</f>
        <v>257.98779999999999</v>
      </c>
      <c r="F18" s="30">
        <f>Enkät!H199/1000000</f>
        <v>267.52</v>
      </c>
      <c r="G18" s="30">
        <f>Enkät!I199/1000000</f>
        <v>286.72500000000002</v>
      </c>
      <c r="H18" s="30">
        <f>Enkät!J199/1000000</f>
        <v>304.37</v>
      </c>
      <c r="I18" s="30">
        <f>Enkät!K199/1000000</f>
        <v>319.83999999999997</v>
      </c>
      <c r="J18" s="30">
        <f>Enkät!L199/1000000</f>
        <v>334.22500000000002</v>
      </c>
      <c r="K18" s="30"/>
    </row>
    <row r="19" spans="1:11" x14ac:dyDescent="0.2">
      <c r="A19" t="s">
        <v>155</v>
      </c>
      <c r="C19" s="30"/>
      <c r="D19" s="30">
        <f>(Enkät!F205+Enkät!F206)/1000000</f>
        <v>3.4062000000000001</v>
      </c>
      <c r="E19" s="30">
        <f>(Enkät!G205+Enkät!G206)/1000000</f>
        <v>4.7389000000000001</v>
      </c>
      <c r="F19" s="30">
        <f>(Enkät!H205+Enkät!H206)/1000000</f>
        <v>5.9180000000000001</v>
      </c>
      <c r="G19" s="30">
        <f>(Enkät!I205+Enkät!I206)/1000000</f>
        <v>7.3360000000000003</v>
      </c>
      <c r="H19" s="30">
        <f>(Enkät!J205+Enkät!J206)/1000000</f>
        <v>8.8109999999999999</v>
      </c>
      <c r="I19" s="30">
        <f>(Enkät!K205+Enkät!K206)/1000000</f>
        <v>10.51</v>
      </c>
      <c r="J19" s="30">
        <f>(Enkät!L205+Enkät!L206)/1000000</f>
        <v>12.396000000000001</v>
      </c>
      <c r="K19" s="30"/>
    </row>
    <row r="20" spans="1:11" x14ac:dyDescent="0.2">
      <c r="A20" t="s">
        <v>148</v>
      </c>
      <c r="B20" s="30"/>
      <c r="C20" s="30"/>
      <c r="D20" s="30">
        <f t="shared" ref="D20:J20" si="5">D14</f>
        <v>46.818339468203341</v>
      </c>
      <c r="E20" s="30">
        <f t="shared" si="5"/>
        <v>46.399672184964402</v>
      </c>
      <c r="F20" s="30">
        <f t="shared" si="5"/>
        <v>45.359457999999997</v>
      </c>
      <c r="G20" s="30">
        <f t="shared" si="5"/>
        <v>43.463131127249333</v>
      </c>
      <c r="H20" s="30">
        <f t="shared" si="5"/>
        <v>41.750724618638593</v>
      </c>
      <c r="I20" s="30">
        <f t="shared" si="5"/>
        <v>40.797826343872593</v>
      </c>
      <c r="J20" s="30">
        <f t="shared" si="5"/>
        <v>40.404963906934569</v>
      </c>
      <c r="K20" s="30"/>
    </row>
    <row r="21" spans="1:11" x14ac:dyDescent="0.2">
      <c r="B21" s="30"/>
      <c r="C21" s="30"/>
      <c r="D21" s="30">
        <f t="shared" ref="D21:G21" si="6">SUM(D18:D20)</f>
        <v>306.92683946820335</v>
      </c>
      <c r="E21" s="30">
        <f t="shared" si="6"/>
        <v>309.1263721849644</v>
      </c>
      <c r="F21" s="30">
        <f t="shared" si="6"/>
        <v>318.79745800000001</v>
      </c>
      <c r="G21" s="30">
        <f t="shared" si="6"/>
        <v>337.52413112724935</v>
      </c>
      <c r="H21" s="30">
        <f t="shared" ref="H21:I21" si="7">SUM(H18:H20)</f>
        <v>354.93172461863855</v>
      </c>
      <c r="I21" s="30">
        <f t="shared" si="7"/>
        <v>371.14782634387257</v>
      </c>
      <c r="J21" s="30">
        <f t="shared" ref="J21" si="8">SUM(J18:J20)</f>
        <v>387.02596390693463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58">
        <f>G21/Enkät!G39</f>
        <v>8.6773462021059039E-2</v>
      </c>
      <c r="H23" s="30"/>
      <c r="I23" s="30"/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2014-10-29T11:26:01Z</cp:lastPrinted>
  <dcterms:created xsi:type="dcterms:W3CDTF">1999-06-16T10:30:48Z</dcterms:created>
  <dcterms:modified xsi:type="dcterms:W3CDTF">2015-02-19T09:57:49Z</dcterms:modified>
</cp:coreProperties>
</file>