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Enkät!$36:$37</definedName>
  </definedNames>
  <calcPr calcId="145621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D19" i="2"/>
  <c r="D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D11" i="2"/>
  <c r="D10" i="2"/>
  <c r="D9" i="2"/>
  <c r="D8" i="2"/>
  <c r="D7" i="2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J4" i="2"/>
  <c r="I4" i="2"/>
  <c r="H4" i="2"/>
  <c r="G4" i="2"/>
  <c r="F4" i="2"/>
  <c r="E4" i="2"/>
  <c r="D4" i="2"/>
  <c r="I17" i="2"/>
  <c r="H17" i="2"/>
  <c r="G17" i="2"/>
  <c r="F17" i="2"/>
  <c r="E17" i="2"/>
  <c r="D17" i="2"/>
  <c r="F14" i="2" l="1"/>
  <c r="F20" i="2" s="1"/>
  <c r="F21" i="2" s="1"/>
  <c r="F23" i="2" s="1"/>
  <c r="G14" i="2"/>
  <c r="G20" i="2" s="1"/>
  <c r="G21" i="2" s="1"/>
  <c r="G23" i="2" s="1"/>
  <c r="D14" i="2"/>
  <c r="H14" i="2"/>
  <c r="H15" i="2" s="1"/>
  <c r="E14" i="2"/>
  <c r="E15" i="2" s="1"/>
  <c r="I14" i="2"/>
  <c r="I20" i="2" s="1"/>
  <c r="I21" i="2" s="1"/>
  <c r="I23" i="2" s="1"/>
  <c r="J17" i="2"/>
  <c r="A11" i="2"/>
  <c r="A10" i="2"/>
  <c r="A9" i="2"/>
  <c r="A8" i="2"/>
  <c r="A7" i="2"/>
  <c r="A6" i="2"/>
  <c r="A5" i="2"/>
  <c r="A4" i="2"/>
  <c r="D20" i="2" l="1"/>
  <c r="D21" i="2" s="1"/>
  <c r="D23" i="2" s="1"/>
  <c r="F15" i="2"/>
  <c r="G15" i="2"/>
  <c r="H20" i="2"/>
  <c r="H21" i="2" s="1"/>
  <c r="H23" i="2" s="1"/>
  <c r="E20" i="2"/>
  <c r="E21" i="2" s="1"/>
  <c r="E23" i="2" s="1"/>
  <c r="D15" i="2"/>
  <c r="I15" i="2"/>
  <c r="J14" i="2"/>
  <c r="J20" i="2" s="1"/>
  <c r="J21" i="2" s="1"/>
  <c r="J23" i="2" s="1"/>
  <c r="J15" i="2" l="1"/>
</calcChain>
</file>

<file path=xl/sharedStrings.xml><?xml version="1.0" encoding="utf-8"?>
<sst xmlns="http://schemas.openxmlformats.org/spreadsheetml/2006/main" count="182" uniqueCount="170">
  <si>
    <t>Antagandebild</t>
  </si>
  <si>
    <t>Lönesummeökning (inkl. reformer)</t>
  </si>
  <si>
    <t>Timlöneökning</t>
  </si>
  <si>
    <t>KPI (genomsnitt, inflationstal)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</si>
  <si>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</si>
  <si>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</si>
  <si>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</si>
  <si>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</si>
  <si>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</si>
  <si>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</si>
  <si>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</si>
  <si>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</si>
  <si>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</si>
  <si>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</si>
  <si>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</si>
  <si>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</si>
  <si>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</si>
  <si>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</si>
  <si>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</si>
  <si>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</si>
  <si>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</si>
  <si>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</si>
  <si>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</si>
  <si>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</si>
  <si>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</si>
  <si>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</si>
  <si>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</si>
  <si>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</si>
  <si>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</si>
  <si>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</si>
  <si>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</si>
  <si>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</si>
  <si>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</si>
  <si>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</si>
  <si>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</si>
  <si>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</si>
  <si>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</si>
  <si>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</si>
  <si>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</si>
  <si>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</si>
  <si>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</si>
  <si>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</si>
  <si>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</si>
  <si>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</si>
  <si>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</si>
  <si>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</si>
  <si>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</si>
  <si>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</si>
  <si>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</si>
  <si>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</si>
  <si>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</si>
  <si>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</si>
  <si>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</si>
  <si>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</si>
  <si>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</si>
  <si>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</si>
  <si>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</si>
  <si>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</si>
  <si>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</si>
  <si>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</si>
  <si>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</si>
  <si>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</si>
  <si>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</si>
  <si>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</si>
  <si>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</si>
  <si>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</si>
  <si>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</si>
  <si>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</si>
  <si>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</si>
  <si>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</si>
  <si>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</si>
  <si>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</si>
  <si>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</si>
  <si>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</si>
  <si>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</si>
  <si>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</si>
  <si>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</si>
  <si>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</si>
  <si>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</si>
  <si>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</si>
  <si>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</si>
  <si>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</si>
  <si>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</si>
  <si>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</si>
  <si>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</si>
  <si>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</si>
  <si>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</si>
  <si>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</si>
  <si>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</si>
  <si>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</si>
  <si>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</si>
  <si>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Inkomstgrundad barnpension, tkr</t>
  </si>
  <si>
    <t>Antal med inkomstgrundad barnpension</t>
  </si>
  <si>
    <t xml:space="preserve">Genomsnittsbelopp för inkomstgrundad  barnpension  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</si>
  <si>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</si>
  <si>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</si>
  <si>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</si>
  <si>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</si>
  <si>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</si>
  <si>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</si>
  <si>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</si>
  <si>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</si>
  <si>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</si>
  <si>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</si>
  <si>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</si>
  <si>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</si>
  <si>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</si>
  <si>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</si>
  <si>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</si>
  <si>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</si>
  <si>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</si>
  <si>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</si>
  <si>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</si>
  <si>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</si>
  <si>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</si>
  <si>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</si>
  <si>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</si>
  <si>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</si>
  <si>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</si>
  <si>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</si>
  <si>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</si>
  <si>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</si>
  <si>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</si>
  <si>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</si>
  <si>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</si>
  <si>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</si>
  <si>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</si>
  <si>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</si>
  <si>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</si>
  <si>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</si>
  <si>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</si>
  <si>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</si>
  <si>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</si>
  <si>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</si>
  <si>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</si>
  <si>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</si>
  <si>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</si>
  <si>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</si>
  <si>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</si>
  <si>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</si>
  <si>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</si>
  <si>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</si>
  <si>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</si>
  <si>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</si>
  <si>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</si>
  <si>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</si>
  <si>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</si>
  <si>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</si>
  <si>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</si>
  <si>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</si>
  <si>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</si>
  <si>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</si>
  <si>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</si>
  <si>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</si>
  <si>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</si>
  <si>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</si>
  <si>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</si>
  <si>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</si>
  <si>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</si>
  <si>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</si>
  <si>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</si>
  <si>
    <t>Utgifter i relation till BNP.</t>
  </si>
  <si>
    <t>Medelbelopp</t>
  </si>
  <si>
    <t>Utgift tkr</t>
  </si>
  <si>
    <t>Kvinnor</t>
  </si>
  <si>
    <t>Män</t>
  </si>
  <si>
    <t>Efterlevandestöd, tkr</t>
  </si>
  <si>
    <t>Antal med efterlevandestöd</t>
  </si>
  <si>
    <t>Genomsnittsbelopp för efterlevandestöd</t>
  </si>
  <si>
    <t>Hustrutillägg m.m. tkr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</si>
</sst>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2" fillId="4" borderId="1" applyNumberFormat="0" applyFont="0" applyAlignment="0" applyProtection="0"/>
    <xf numFmtId="0" fontId="34" fillId="8" borderId="0" applyNumberFormat="0" applyBorder="0" applyAlignment="0" applyProtection="0"/>
    <xf numFmtId="0" fontId="50" fillId="13" borderId="2" applyNumberFormat="0" applyAlignment="0" applyProtection="0"/>
    <xf numFmtId="0" fontId="38" fillId="7" borderId="0" applyNumberFormat="0" applyBorder="0" applyAlignment="0" applyProtection="0"/>
    <xf numFmtId="0" fontId="35" fillId="5" borderId="2" applyNumberFormat="0" applyAlignment="0" applyProtection="0"/>
    <xf numFmtId="0" fontId="36" fillId="23" borderId="3" applyNumberFormat="0" applyAlignment="0" applyProtection="0"/>
    <xf numFmtId="0" fontId="3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2" applyNumberFormat="0" applyAlignment="0" applyProtection="0"/>
    <xf numFmtId="0" fontId="42" fillId="10" borderId="2" applyNumberFormat="0" applyAlignment="0" applyProtection="0"/>
    <xf numFmtId="0" fontId="36" fillId="11" borderId="3" applyNumberFormat="0" applyAlignment="0" applyProtection="0"/>
    <xf numFmtId="0" fontId="43" fillId="0" borderId="7" applyNumberFormat="0" applyFill="0" applyAlignment="0" applyProtection="0"/>
    <xf numFmtId="0" fontId="51" fillId="0" borderId="8" applyNumberFormat="0" applyFill="0" applyAlignment="0" applyProtection="0"/>
    <xf numFmtId="0" fontId="44" fillId="27" borderId="0" applyNumberFormat="0" applyBorder="0" applyAlignment="0" applyProtection="0"/>
    <xf numFmtId="169" fontId="45" fillId="0" borderId="0"/>
    <xf numFmtId="0" fontId="8" fillId="4" borderId="2" applyNumberFormat="0" applyFont="0" applyAlignment="0" applyProtection="0"/>
    <xf numFmtId="0" fontId="46" fillId="5" borderId="9" applyNumberFormat="0" applyAlignment="0" applyProtection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4" fontId="27" fillId="28" borderId="9" applyNumberFormat="0" applyProtection="0">
      <alignment vertical="center"/>
    </xf>
    <xf numFmtId="4" fontId="28" fillId="28" borderId="9" applyNumberFormat="0" applyProtection="0">
      <alignment vertical="center"/>
    </xf>
    <xf numFmtId="4" fontId="27" fillId="28" borderId="9" applyNumberFormat="0" applyProtection="0">
      <alignment horizontal="left" vertical="center" indent="1"/>
    </xf>
    <xf numFmtId="4" fontId="27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30" borderId="9" applyNumberFormat="0" applyProtection="0">
      <alignment horizontal="right" vertical="center"/>
    </xf>
    <xf numFmtId="4" fontId="27" fillId="31" borderId="9" applyNumberFormat="0" applyProtection="0">
      <alignment horizontal="right" vertical="center"/>
    </xf>
    <xf numFmtId="4" fontId="27" fillId="32" borderId="9" applyNumberFormat="0" applyProtection="0">
      <alignment horizontal="right" vertical="center"/>
    </xf>
    <xf numFmtId="4" fontId="27" fillId="33" borderId="9" applyNumberFormat="0" applyProtection="0">
      <alignment horizontal="right" vertical="center"/>
    </xf>
    <xf numFmtId="4" fontId="27" fillId="34" borderId="9" applyNumberFormat="0" applyProtection="0">
      <alignment horizontal="right" vertical="center"/>
    </xf>
    <xf numFmtId="4" fontId="27" fillId="35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7" fillId="37" borderId="9" applyNumberFormat="0" applyProtection="0">
      <alignment horizontal="right" vertical="center"/>
    </xf>
    <xf numFmtId="4" fontId="27" fillId="38" borderId="9" applyNumberFormat="0" applyProtection="0">
      <alignment horizontal="right" vertical="center"/>
    </xf>
    <xf numFmtId="4" fontId="26" fillId="39" borderId="9" applyNumberFormat="0" applyProtection="0">
      <alignment horizontal="left" vertical="center" indent="1"/>
    </xf>
    <xf numFmtId="4" fontId="27" fillId="40" borderId="13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45" borderId="9" applyNumberFormat="0" applyProtection="0">
      <alignment vertical="center"/>
    </xf>
    <xf numFmtId="4" fontId="28" fillId="45" borderId="9" applyNumberFormat="0" applyProtection="0">
      <alignment vertical="center"/>
    </xf>
    <xf numFmtId="4" fontId="27" fillId="45" borderId="9" applyNumberFormat="0" applyProtection="0">
      <alignment horizontal="left" vertical="center" indent="1"/>
    </xf>
    <xf numFmtId="4" fontId="27" fillId="45" borderId="9" applyNumberFormat="0" applyProtection="0">
      <alignment horizontal="left" vertical="center" indent="1"/>
    </xf>
    <xf numFmtId="4" fontId="27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1" fillId="0" borderId="0"/>
    <xf numFmtId="4" fontId="25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8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165" fontId="7" fillId="0" borderId="0" applyFont="0" applyFill="0" applyBorder="0" applyAlignment="0" applyProtection="0"/>
    <xf numFmtId="0" fontId="46" fillId="13" borderId="9" applyNumberFormat="0" applyAlignment="0" applyProtection="0"/>
    <xf numFmtId="164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>
      <protection locked="0"/>
    </xf>
    <xf numFmtId="0" fontId="57" fillId="8" borderId="0" applyNumberFormat="0" applyBorder="0" applyAlignment="0" applyProtection="0"/>
    <xf numFmtId="9" fontId="8" fillId="0" borderId="0" applyFont="0" applyFill="0" applyBorder="0" applyAlignment="0" applyProtection="0"/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" fontId="25" fillId="40" borderId="9" applyNumberFormat="0" applyProtection="0">
      <alignment horizontal="right" vertical="center"/>
    </xf>
    <xf numFmtId="4" fontId="25" fillId="40" borderId="9" applyNumberFormat="0" applyProtection="0">
      <alignment horizontal="right" vertical="center"/>
    </xf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3" fillId="0" borderId="0">
      <protection locked="0"/>
    </xf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>
      <protection locked="0"/>
    </xf>
    <xf numFmtId="0" fontId="6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4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5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protection locked="0"/>
    </xf>
    <xf numFmtId="0" fontId="6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15" fillId="0" borderId="0" xfId="0" applyFont="1" applyFill="1" applyBorder="1"/>
    <xf numFmtId="0" fontId="17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1" fillId="0" borderId="0" xfId="0" applyFont="1" applyFill="1" applyBorder="1"/>
    <xf numFmtId="0" fontId="18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1" fillId="0" borderId="0" xfId="0" applyFont="1" applyFill="1" applyBorder="1" applyAlignment="1">
      <alignment vertical="center"/>
    </xf>
    <xf numFmtId="0" fontId="22" fillId="0" borderId="0" xfId="0" applyFont="1" applyFill="1"/>
    <xf numFmtId="0" fontId="22" fillId="0" borderId="0" xfId="0" applyFont="1"/>
    <xf numFmtId="0" fontId="24" fillId="0" borderId="16" xfId="0" applyFont="1" applyFill="1" applyBorder="1" applyAlignment="1">
      <alignment vertical="center"/>
    </xf>
    <xf numFmtId="3" fontId="0" fillId="0" borderId="0" xfId="0" applyNumberFormat="1"/>
    <xf numFmtId="169" fontId="45" fillId="0" borderId="0" xfId="69" applyFont="1" applyBorder="1"/>
    <xf numFmtId="0" fontId="14" fillId="0" borderId="0" xfId="0" applyFont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0" fontId="8" fillId="0" borderId="0" xfId="0" applyNumberFormat="1" applyFont="1"/>
    <xf numFmtId="0" fontId="58" fillId="0" borderId="0" xfId="0" applyFont="1" applyAlignment="1">
      <alignment vertical="center"/>
    </xf>
    <xf numFmtId="166" fontId="0" fillId="0" borderId="0" xfId="0" applyNumberFormat="1"/>
    <xf numFmtId="0" fontId="60" fillId="0" borderId="0" xfId="0" applyFont="1" applyFill="1" applyBorder="1"/>
    <xf numFmtId="0" fontId="61" fillId="0" borderId="0" xfId="0" applyFont="1" applyFill="1" applyBorder="1"/>
    <xf numFmtId="0" fontId="60" fillId="0" borderId="16" xfId="0" applyFont="1" applyFill="1" applyBorder="1" applyAlignment="1">
      <alignment vertical="center"/>
    </xf>
    <xf numFmtId="0" fontId="62" fillId="0" borderId="0" xfId="0" applyFont="1"/>
    <xf numFmtId="3" fontId="61" fillId="0" borderId="0" xfId="0" applyNumberFormat="1" applyFont="1"/>
    <xf numFmtId="3" fontId="60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3" fontId="26" fillId="0" borderId="0" xfId="0" applyNumberFormat="1" applyFont="1" applyBorder="1"/>
    <xf numFmtId="3" fontId="27" fillId="0" borderId="0" xfId="0" applyNumberFormat="1" applyFont="1" applyBorder="1"/>
    <xf numFmtId="3" fontId="0" fillId="0" borderId="0" xfId="0" applyNumberFormat="1" applyBorder="1"/>
    <xf numFmtId="166" fontId="27" fillId="0" borderId="0" xfId="0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0" fontId="8" fillId="0" borderId="16" xfId="0" applyFont="1" applyFill="1" applyBorder="1" applyAlignment="1">
      <alignment vertical="center"/>
    </xf>
    <xf numFmtId="167" fontId="8" fillId="0" borderId="0" xfId="0" applyNumberFormat="1" applyFo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7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267.46620000000001</c:v>
                </c:pt>
                <c:pt idx="1">
                  <c:v>285.327</c:v>
                </c:pt>
                <c:pt idx="2">
                  <c:v>299.78500000000003</c:v>
                </c:pt>
                <c:pt idx="3">
                  <c:v>314.60899999999998</c:v>
                </c:pt>
                <c:pt idx="4">
                  <c:v>325.68099999999998</c:v>
                </c:pt>
                <c:pt idx="5">
                  <c:v>334.77</c:v>
                </c:pt>
                <c:pt idx="6">
                  <c:v>344.53399999999999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6.0083000000000002</c:v>
                </c:pt>
                <c:pt idx="1">
                  <c:v>7.6</c:v>
                </c:pt>
                <c:pt idx="2">
                  <c:v>9.2460000000000004</c:v>
                </c:pt>
                <c:pt idx="3">
                  <c:v>10.808</c:v>
                </c:pt>
                <c:pt idx="4">
                  <c:v>12.624000000000001</c:v>
                </c:pt>
                <c:pt idx="5">
                  <c:v>14.771000000000001</c:v>
                </c:pt>
                <c:pt idx="6">
                  <c:v>17.321999999999999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45.361282876761514</c:v>
                </c:pt>
                <c:pt idx="1">
                  <c:v>43.578662000000001</c:v>
                </c:pt>
                <c:pt idx="2">
                  <c:v>42.684800000000003</c:v>
                </c:pt>
                <c:pt idx="3">
                  <c:v>41.861699999999999</c:v>
                </c:pt>
                <c:pt idx="4">
                  <c:v>41.813699999999997</c:v>
                </c:pt>
                <c:pt idx="5">
                  <c:v>42.314700000000002</c:v>
                </c:pt>
                <c:pt idx="6">
                  <c:v>42.877800000000001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337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352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367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380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392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405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W253"/>
  <sheetViews>
    <sheetView tabSelected="1" zoomScale="80" zoomScaleNormal="80" workbookViewId="0">
      <pane xSplit="1" ySplit="3" topLeftCell="B205" activePane="bottomRight" state="frozen"/>
      <selection pane="topRight" activeCell="B1" sqref="B1"/>
      <selection pane="bottomLeft" activeCell="A4" sqref="A4"/>
      <selection pane="bottomRight" activeCell="O186" sqref="O186"/>
    </sheetView>
  </sheetViews>
  <sheetFormatPr defaultRowHeight="12.75" x14ac:dyDescent="0.2"/>
  <cols>
    <col min="1" max="1" width="0.42578125" style="19" customWidth="1"/>
    <col min="2" max="2" width="2.5703125" style="19" customWidth="1"/>
    <col min="3" max="3" width="1.7109375" style="19" customWidth="1"/>
    <col min="4" max="4" width="2" style="19" customWidth="1"/>
    <col min="5" max="5" width="47.140625" style="19" customWidth="1"/>
    <col min="6" max="7" width="15.28515625" style="19" customWidth="1"/>
    <col min="8" max="8" width="14.85546875" style="19" customWidth="1"/>
    <col min="9" max="9" width="15" style="19" customWidth="1"/>
    <col min="10" max="10" width="13.85546875" style="19" bestFit="1" customWidth="1"/>
    <col min="11" max="12" width="13.85546875" style="19" customWidth="1"/>
    <col min="13" max="16384" width="9.140625" style="19"/>
  </cols>
  <sheetData>
    <row r="1" spans="1:14" ht="18.75" x14ac:dyDescent="0.3">
      <c r="A1" s="1" t="s">
        <v>137</v>
      </c>
    </row>
    <row r="2" spans="1:14" ht="13.5" customHeight="1" x14ac:dyDescent="0.25">
      <c r="A2" s="7"/>
      <c r="C2" s="3"/>
      <c r="D2" s="3"/>
      <c r="E2" s="3"/>
    </row>
    <row r="3" spans="1:14" ht="15.75" x14ac:dyDescent="0.25">
      <c r="A3" s="4" t="s">
        <v>0</v>
      </c>
      <c r="B3" s="9"/>
      <c r="C3" s="3"/>
      <c r="D3" s="3"/>
      <c r="E3" s="3"/>
      <c r="F3" s="8">
        <v>2015</v>
      </c>
      <c r="G3" s="8">
        <v>2016</v>
      </c>
      <c r="H3" s="8">
        <v>2017</v>
      </c>
      <c r="I3" s="8">
        <v>2018</v>
      </c>
      <c r="J3" s="8">
        <v>2019</v>
      </c>
      <c r="K3" s="8">
        <v>2020</v>
      </c>
      <c r="L3" s="8">
        <v>2021</v>
      </c>
    </row>
    <row r="4" spans="1:14" ht="15.75" x14ac:dyDescent="0.25">
      <c r="A4" s="9"/>
      <c r="B4" s="9"/>
      <c r="C4" s="3"/>
      <c r="D4" s="3"/>
      <c r="E4" s="3"/>
      <c r="F4" s="35"/>
      <c r="G4" s="35"/>
      <c r="H4" s="35"/>
      <c r="I4" s="35"/>
      <c r="J4" s="35"/>
      <c r="K4" s="35"/>
      <c r="L4" s="35"/>
    </row>
    <row r="5" spans="1:14" ht="15.75" x14ac:dyDescent="0.25">
      <c r="A5" s="9"/>
      <c r="B5" s="10" t="s">
        <v>1</v>
      </c>
      <c r="C5" s="11"/>
      <c r="D5" s="11"/>
      <c r="E5" s="11"/>
      <c r="F5" s="76">
        <v>4.5153071117024712</v>
      </c>
      <c r="G5" s="76">
        <v>5.2</v>
      </c>
      <c r="H5" s="76">
        <v>4.8</v>
      </c>
      <c r="I5" s="76">
        <v>4.2492328771347898</v>
      </c>
      <c r="J5" s="76">
        <v>3.50640832761413</v>
      </c>
      <c r="K5" s="76">
        <v>3.5863674371281462</v>
      </c>
      <c r="L5" s="76">
        <v>3.9368942844465238</v>
      </c>
    </row>
    <row r="6" spans="1:14" ht="15.75" x14ac:dyDescent="0.25">
      <c r="A6" s="9"/>
      <c r="B6" s="10" t="s">
        <v>2</v>
      </c>
      <c r="C6" s="11"/>
      <c r="D6" s="11"/>
      <c r="E6" s="11"/>
      <c r="F6" s="76">
        <v>3.2272936837252297</v>
      </c>
      <c r="G6" s="76">
        <v>2.9477445288075055</v>
      </c>
      <c r="H6" s="76">
        <v>3.1670281995661576</v>
      </c>
      <c r="I6" s="76">
        <v>3.3641715727502186</v>
      </c>
      <c r="J6" s="76">
        <v>3.3360455655004007</v>
      </c>
      <c r="K6" s="76">
        <v>3.2677165354330739</v>
      </c>
      <c r="L6" s="76">
        <v>3.2786885245901454</v>
      </c>
    </row>
    <row r="7" spans="1:14" ht="15.75" x14ac:dyDescent="0.25">
      <c r="A7" s="9"/>
      <c r="B7" s="10"/>
      <c r="C7" s="11"/>
      <c r="D7" s="11"/>
      <c r="E7" s="11"/>
      <c r="F7" s="55"/>
      <c r="G7" s="55"/>
      <c r="H7" s="55"/>
      <c r="I7" s="55"/>
      <c r="J7" s="55"/>
      <c r="K7" s="55"/>
      <c r="L7" s="55"/>
      <c r="N7" s="35"/>
    </row>
    <row r="8" spans="1:14" ht="15.75" x14ac:dyDescent="0.25">
      <c r="A8" s="9"/>
      <c r="B8" s="10" t="s">
        <v>110</v>
      </c>
      <c r="C8" s="11"/>
      <c r="D8" s="11"/>
      <c r="E8" s="11"/>
      <c r="F8" s="76">
        <v>1.3599312700375066</v>
      </c>
      <c r="G8" s="76">
        <v>1.7530802943851898</v>
      </c>
      <c r="H8" s="76">
        <v>1.3165379926858956</v>
      </c>
      <c r="I8" s="76">
        <v>0.78005935670169002</v>
      </c>
      <c r="J8" s="76">
        <v>0.37407724297113809</v>
      </c>
      <c r="K8" s="76">
        <v>0.37466547725244492</v>
      </c>
      <c r="L8" s="76">
        <v>0.6991349685981918</v>
      </c>
    </row>
    <row r="9" spans="1:14" ht="15.75" x14ac:dyDescent="0.25">
      <c r="A9" s="9"/>
      <c r="B9" s="10" t="s">
        <v>133</v>
      </c>
      <c r="C9" s="11"/>
      <c r="D9" s="11"/>
      <c r="E9" s="11"/>
      <c r="F9" s="36">
        <v>4837.2</v>
      </c>
      <c r="G9" s="36">
        <v>4922</v>
      </c>
      <c r="H9" s="36">
        <v>4986.8</v>
      </c>
      <c r="I9" s="36">
        <v>5025.7</v>
      </c>
      <c r="J9" s="36">
        <v>5044.5</v>
      </c>
      <c r="K9" s="36">
        <v>5063.3999999999996</v>
      </c>
      <c r="L9" s="36">
        <v>5098.8</v>
      </c>
    </row>
    <row r="10" spans="1:14" ht="15.75" x14ac:dyDescent="0.25">
      <c r="A10" s="9"/>
      <c r="B10" s="10"/>
      <c r="C10" s="11"/>
      <c r="D10" s="11"/>
      <c r="E10" s="11"/>
      <c r="F10" s="55"/>
      <c r="G10" s="55"/>
      <c r="H10" s="55"/>
      <c r="I10" s="55"/>
      <c r="J10" s="55"/>
      <c r="K10" s="55"/>
      <c r="L10" s="55"/>
    </row>
    <row r="11" spans="1:14" ht="15.75" x14ac:dyDescent="0.25">
      <c r="A11" s="9"/>
      <c r="B11" s="10" t="s">
        <v>134</v>
      </c>
      <c r="C11" s="11"/>
      <c r="D11" s="11"/>
      <c r="E11" s="11"/>
      <c r="F11" s="76">
        <v>7.3918786973752235</v>
      </c>
      <c r="G11" s="76">
        <v>6.743212262452869</v>
      </c>
      <c r="H11" s="76">
        <v>6.2806562552855603</v>
      </c>
      <c r="I11" s="76">
        <v>6.2070767393251725</v>
      </c>
      <c r="J11" s="76">
        <v>6.4429978300784505</v>
      </c>
      <c r="K11" s="76">
        <v>6.7324872441931154</v>
      </c>
      <c r="L11" s="76">
        <v>6.8116604221876997</v>
      </c>
    </row>
    <row r="12" spans="1:14" ht="15.75" x14ac:dyDescent="0.25">
      <c r="A12" s="9"/>
      <c r="B12" s="10" t="s">
        <v>135</v>
      </c>
      <c r="C12" s="11"/>
      <c r="D12" s="11"/>
      <c r="E12" s="11"/>
      <c r="F12" s="36">
        <v>386.1</v>
      </c>
      <c r="G12" s="36">
        <v>355.9</v>
      </c>
      <c r="H12" s="36">
        <v>334.2</v>
      </c>
      <c r="I12" s="36">
        <v>332.6</v>
      </c>
      <c r="J12" s="36">
        <v>347.4</v>
      </c>
      <c r="K12" s="36">
        <v>365.5</v>
      </c>
      <c r="L12" s="36">
        <v>372.7</v>
      </c>
    </row>
    <row r="13" spans="1:14" ht="15.75" x14ac:dyDescent="0.25">
      <c r="A13" s="9"/>
      <c r="B13" s="10" t="s">
        <v>136</v>
      </c>
      <c r="C13" s="11"/>
      <c r="D13" s="11"/>
      <c r="E13" s="11"/>
      <c r="F13" s="36">
        <v>5223.3</v>
      </c>
      <c r="G13" s="36">
        <v>5277.9</v>
      </c>
      <c r="H13" s="36">
        <v>5321.1</v>
      </c>
      <c r="I13" s="36">
        <v>5358.4</v>
      </c>
      <c r="J13" s="36">
        <v>5391.9</v>
      </c>
      <c r="K13" s="36">
        <v>5428.9</v>
      </c>
      <c r="L13" s="36">
        <v>5471.5</v>
      </c>
      <c r="N13" s="35"/>
    </row>
    <row r="14" spans="1:14" ht="15.75" x14ac:dyDescent="0.25">
      <c r="A14" s="9"/>
      <c r="B14" s="10"/>
      <c r="C14" s="11"/>
      <c r="D14" s="11"/>
      <c r="E14" s="11"/>
      <c r="F14" s="55"/>
      <c r="G14" s="55"/>
      <c r="H14" s="55"/>
      <c r="I14" s="55"/>
      <c r="J14" s="55"/>
      <c r="K14" s="55"/>
      <c r="L14" s="55"/>
    </row>
    <row r="15" spans="1:14" ht="15.75" x14ac:dyDescent="0.25">
      <c r="A15" s="9"/>
      <c r="B15" s="10" t="s">
        <v>3</v>
      </c>
      <c r="C15" s="11"/>
      <c r="D15" s="11"/>
      <c r="E15" s="11"/>
      <c r="F15" s="76">
        <v>-6.3795853269532632E-2</v>
      </c>
      <c r="G15" s="76">
        <v>0.9894669645706955</v>
      </c>
      <c r="H15" s="76">
        <v>1.4222503160556288</v>
      </c>
      <c r="I15" s="76">
        <v>2.7111249610470622</v>
      </c>
      <c r="J15" s="76">
        <v>3.4283980582524132</v>
      </c>
      <c r="K15" s="76">
        <v>3.1094162511000389</v>
      </c>
      <c r="L15" s="76">
        <v>2.6458036984352784</v>
      </c>
      <c r="M15" s="35"/>
    </row>
    <row r="16" spans="1:14" ht="15.75" x14ac:dyDescent="0.25">
      <c r="A16" s="9"/>
      <c r="B16" s="10"/>
      <c r="C16" s="11"/>
      <c r="D16" s="11"/>
      <c r="E16" s="11"/>
      <c r="F16" s="35"/>
      <c r="G16" s="55"/>
      <c r="H16" s="55"/>
      <c r="I16" s="55"/>
      <c r="J16" s="55"/>
      <c r="K16" s="55"/>
      <c r="L16" s="55"/>
      <c r="N16" s="35"/>
    </row>
    <row r="17" spans="1:16" ht="15.75" x14ac:dyDescent="0.25">
      <c r="A17" s="9"/>
      <c r="B17" s="11" t="s">
        <v>148</v>
      </c>
      <c r="C17" s="11"/>
      <c r="D17" s="11"/>
      <c r="E17" s="11"/>
      <c r="F17" s="62">
        <v>158.91</v>
      </c>
      <c r="G17" s="62">
        <v>162.13999999999999</v>
      </c>
      <c r="H17" s="62">
        <v>168.16</v>
      </c>
      <c r="I17" s="62">
        <v>173.87</v>
      </c>
      <c r="J17" s="63">
        <v>179.5</v>
      </c>
      <c r="K17" s="63">
        <v>184.14</v>
      </c>
      <c r="L17" s="63">
        <v>189.21</v>
      </c>
      <c r="M17" s="35"/>
    </row>
    <row r="18" spans="1:16" ht="15.75" x14ac:dyDescent="0.25">
      <c r="A18" s="9"/>
      <c r="B18" s="11" t="s">
        <v>149</v>
      </c>
      <c r="C18" s="11"/>
      <c r="D18" s="11"/>
      <c r="E18" s="11"/>
      <c r="F18" s="63">
        <v>150.55000000000001</v>
      </c>
      <c r="G18" s="63">
        <v>159.37</v>
      </c>
      <c r="H18" s="63">
        <v>166.39</v>
      </c>
      <c r="I18" s="63">
        <v>173.87</v>
      </c>
      <c r="J18" s="63">
        <v>179.5</v>
      </c>
      <c r="K18" s="63">
        <v>184.14</v>
      </c>
      <c r="L18" s="63">
        <v>189.21</v>
      </c>
    </row>
    <row r="19" spans="1:16" ht="15.75" x14ac:dyDescent="0.25">
      <c r="A19" s="9"/>
      <c r="B19" s="25"/>
      <c r="C19" s="11"/>
      <c r="D19" s="11"/>
      <c r="E19" s="11"/>
      <c r="F19" s="35"/>
      <c r="G19" s="35"/>
      <c r="H19" s="55"/>
      <c r="I19" s="55"/>
      <c r="J19" s="55"/>
      <c r="K19" s="55"/>
      <c r="L19" s="55"/>
    </row>
    <row r="20" spans="1:16" ht="15.75" x14ac:dyDescent="0.25">
      <c r="A20" s="9"/>
      <c r="B20" s="11" t="s">
        <v>150</v>
      </c>
      <c r="C20" s="11"/>
      <c r="D20" s="11"/>
      <c r="E20" s="11"/>
      <c r="F20" s="36">
        <v>44500</v>
      </c>
      <c r="G20" s="36">
        <v>44300</v>
      </c>
      <c r="H20" s="36">
        <v>44800</v>
      </c>
      <c r="I20" s="36">
        <v>45400</v>
      </c>
      <c r="J20" s="36">
        <v>46600</v>
      </c>
      <c r="K20" s="36">
        <v>48200</v>
      </c>
      <c r="L20" s="36">
        <v>49700</v>
      </c>
    </row>
    <row r="21" spans="1:16" ht="15.75" x14ac:dyDescent="0.25">
      <c r="A21" s="9"/>
      <c r="B21" s="11" t="s">
        <v>147</v>
      </c>
      <c r="C21" s="11"/>
      <c r="D21" s="11"/>
      <c r="E21" s="11"/>
      <c r="F21" s="36">
        <v>58100</v>
      </c>
      <c r="G21" s="36">
        <v>59300</v>
      </c>
      <c r="H21" s="36">
        <v>61500</v>
      </c>
      <c r="I21" s="36">
        <v>63600</v>
      </c>
      <c r="J21" s="36">
        <v>65700</v>
      </c>
      <c r="K21" s="36">
        <v>67400</v>
      </c>
      <c r="L21" s="36">
        <v>69200</v>
      </c>
    </row>
    <row r="22" spans="1:16" ht="15.75" x14ac:dyDescent="0.25">
      <c r="A22" s="9"/>
      <c r="B22" s="10"/>
      <c r="C22" s="11"/>
      <c r="D22" s="11"/>
      <c r="E22" s="11"/>
      <c r="F22" s="35"/>
      <c r="G22" s="55"/>
      <c r="H22" s="55"/>
      <c r="I22" s="55"/>
      <c r="J22" s="55"/>
      <c r="K22" s="55"/>
      <c r="L22" s="55"/>
      <c r="P22" s="35"/>
    </row>
    <row r="23" spans="1:16" ht="15.75" x14ac:dyDescent="0.25">
      <c r="A23" s="9"/>
      <c r="B23" s="10" t="s">
        <v>20</v>
      </c>
      <c r="C23" s="11"/>
      <c r="D23" s="11"/>
      <c r="E23" s="11"/>
      <c r="F23" s="76">
        <v>1.4767199444058354</v>
      </c>
      <c r="G23" s="76">
        <v>0.87313816127376764</v>
      </c>
      <c r="H23" s="76">
        <v>1.3408010862185904</v>
      </c>
      <c r="I23" s="76">
        <v>2.0000000000000018</v>
      </c>
      <c r="J23" s="76">
        <v>2.0000000000000018</v>
      </c>
      <c r="K23" s="76">
        <v>2.0000000000000018</v>
      </c>
      <c r="L23" s="76">
        <v>2.0000000000000018</v>
      </c>
    </row>
    <row r="24" spans="1:16" ht="15.75" x14ac:dyDescent="0.25">
      <c r="A24" s="9"/>
      <c r="B24" s="10" t="s">
        <v>21</v>
      </c>
      <c r="C24" s="11"/>
      <c r="D24" s="11"/>
      <c r="E24" s="11"/>
      <c r="F24" s="76">
        <v>-2.2695035460992941</v>
      </c>
      <c r="G24" s="76">
        <v>0.2612481857764859</v>
      </c>
      <c r="H24" s="76">
        <v>1.3028372900984353</v>
      </c>
      <c r="I24" s="76">
        <v>2.0000000000000018</v>
      </c>
      <c r="J24" s="76">
        <v>2.0000000000000018</v>
      </c>
      <c r="K24" s="76">
        <v>2.0000000000000018</v>
      </c>
      <c r="L24" s="76">
        <v>2.0000000000000018</v>
      </c>
    </row>
    <row r="25" spans="1:16" ht="15.75" x14ac:dyDescent="0.25">
      <c r="A25" s="9"/>
      <c r="B25" s="10"/>
      <c r="C25" s="11"/>
      <c r="D25" s="11"/>
      <c r="E25" s="11"/>
      <c r="F25" s="55"/>
      <c r="G25" s="55"/>
      <c r="H25" s="55"/>
      <c r="I25" s="55"/>
      <c r="J25" s="55"/>
      <c r="K25" s="55"/>
      <c r="L25" s="55"/>
    </row>
    <row r="26" spans="1:16" ht="15.75" x14ac:dyDescent="0.25">
      <c r="A26" s="9"/>
      <c r="B26" s="9" t="s">
        <v>38</v>
      </c>
      <c r="C26" s="11"/>
      <c r="D26" s="11"/>
      <c r="E26" s="11"/>
      <c r="F26" s="76">
        <v>-0.3</v>
      </c>
      <c r="G26" s="76">
        <v>-0.64</v>
      </c>
      <c r="H26" s="76">
        <v>-0.6</v>
      </c>
      <c r="I26" s="76">
        <v>7.0000000000000007E-2</v>
      </c>
      <c r="J26" s="76">
        <v>1.07</v>
      </c>
      <c r="K26" s="76">
        <v>2.06</v>
      </c>
      <c r="L26" s="76">
        <v>2.75</v>
      </c>
    </row>
    <row r="27" spans="1:16" ht="15.75" x14ac:dyDescent="0.25">
      <c r="A27" s="9"/>
      <c r="B27" s="9" t="s">
        <v>39</v>
      </c>
      <c r="C27" s="11"/>
      <c r="D27" s="11"/>
      <c r="E27" s="11"/>
      <c r="F27" s="76">
        <v>-0.3</v>
      </c>
      <c r="G27" s="76">
        <v>-0.64</v>
      </c>
      <c r="H27" s="76">
        <v>-0.54</v>
      </c>
      <c r="I27" s="76">
        <v>0.18</v>
      </c>
      <c r="J27" s="76">
        <v>1.2</v>
      </c>
      <c r="K27" s="76">
        <v>2.17</v>
      </c>
      <c r="L27" s="76">
        <v>2.82</v>
      </c>
    </row>
    <row r="28" spans="1:16" ht="15.75" x14ac:dyDescent="0.25">
      <c r="A28" s="9"/>
      <c r="B28" s="9" t="s">
        <v>40</v>
      </c>
      <c r="C28" s="3"/>
      <c r="D28" s="3"/>
      <c r="E28" s="3"/>
      <c r="F28" s="76">
        <v>0.15</v>
      </c>
      <c r="G28" s="76">
        <v>-0.27</v>
      </c>
      <c r="H28" s="76">
        <v>0.27</v>
      </c>
      <c r="I28" s="76">
        <v>1.23</v>
      </c>
      <c r="J28" s="76">
        <v>2.12</v>
      </c>
      <c r="K28" s="76">
        <v>2.85</v>
      </c>
      <c r="L28" s="76">
        <v>3.41</v>
      </c>
    </row>
    <row r="29" spans="1:16" ht="15.75" x14ac:dyDescent="0.25">
      <c r="A29" s="9"/>
      <c r="B29" s="9" t="s">
        <v>41</v>
      </c>
      <c r="C29" s="3"/>
      <c r="D29" s="3"/>
      <c r="E29" s="3"/>
      <c r="F29" s="76">
        <v>0.72</v>
      </c>
      <c r="G29" s="76">
        <v>0.5</v>
      </c>
      <c r="H29" s="76">
        <v>0.78</v>
      </c>
      <c r="I29" s="76">
        <v>1.57</v>
      </c>
      <c r="J29" s="76">
        <v>2.29</v>
      </c>
      <c r="K29" s="76">
        <v>2.9</v>
      </c>
      <c r="L29" s="76">
        <v>3.44</v>
      </c>
      <c r="O29"/>
      <c r="P29" s="53"/>
    </row>
    <row r="30" spans="1:16" ht="15.75" x14ac:dyDescent="0.25">
      <c r="A30" s="9"/>
      <c r="B30" s="9"/>
      <c r="C30" s="3"/>
      <c r="D30" s="3"/>
      <c r="E30" s="3"/>
      <c r="F30" s="55"/>
      <c r="G30" s="55"/>
      <c r="H30" s="55"/>
      <c r="I30" s="55"/>
      <c r="J30" s="55"/>
      <c r="K30" s="55"/>
      <c r="L30" s="55"/>
      <c r="N30" s="53"/>
      <c r="O30" s="53"/>
      <c r="P30" s="53"/>
    </row>
    <row r="31" spans="1:16" ht="15.75" x14ac:dyDescent="0.25">
      <c r="A31" s="9"/>
      <c r="B31" s="9" t="s">
        <v>141</v>
      </c>
      <c r="C31" s="3"/>
      <c r="D31" s="3"/>
      <c r="E31" s="3"/>
      <c r="F31" s="76">
        <v>4.1879845534154247</v>
      </c>
      <c r="G31" s="76">
        <v>3.2741165087016855</v>
      </c>
      <c r="H31" s="76">
        <v>2.008382241070894</v>
      </c>
      <c r="I31" s="76">
        <v>1.8946315296307858</v>
      </c>
      <c r="J31" s="76">
        <v>1.4801348698991967</v>
      </c>
      <c r="K31" s="76">
        <v>2.0994057806563715</v>
      </c>
      <c r="L31" s="76">
        <v>2.264053212636985</v>
      </c>
      <c r="N31" s="53"/>
      <c r="O31" s="53"/>
      <c r="P31" s="53"/>
    </row>
    <row r="32" spans="1:16" ht="15.75" x14ac:dyDescent="0.25">
      <c r="A32" s="9"/>
      <c r="B32" s="9" t="s">
        <v>142</v>
      </c>
      <c r="C32" s="3"/>
      <c r="D32" s="3"/>
      <c r="E32" s="3"/>
      <c r="F32" s="76">
        <v>6.138764263887575</v>
      </c>
      <c r="G32" s="76">
        <v>4.8036106232482556</v>
      </c>
      <c r="H32" s="76">
        <v>3.9955882957912303</v>
      </c>
      <c r="I32" s="76">
        <v>4.377909876765762</v>
      </c>
      <c r="J32" s="76">
        <v>3.8953665503591806</v>
      </c>
      <c r="K32" s="76">
        <v>4.2769798513956125</v>
      </c>
      <c r="L32" s="76">
        <v>4.3331103611591315</v>
      </c>
      <c r="N32" s="53"/>
      <c r="O32" s="53"/>
      <c r="P32" s="53"/>
    </row>
    <row r="33" spans="1:12" ht="15.75" x14ac:dyDescent="0.25">
      <c r="A33" s="9"/>
      <c r="B33" s="9" t="s">
        <v>143</v>
      </c>
      <c r="C33" s="3"/>
      <c r="D33" s="3"/>
      <c r="E33" s="3"/>
      <c r="F33" s="36">
        <v>4158.7280000000001</v>
      </c>
      <c r="G33" s="36">
        <v>4358.4970999999996</v>
      </c>
      <c r="H33" s="36">
        <v>4532.6446999999998</v>
      </c>
      <c r="I33" s="36">
        <v>4731.0797999999995</v>
      </c>
      <c r="J33" s="36">
        <v>4915.3726999999999</v>
      </c>
      <c r="K33" s="36">
        <v>5125.6022000000003</v>
      </c>
      <c r="L33" s="36">
        <v>5347.7002000000002</v>
      </c>
    </row>
    <row r="34" spans="1:12" ht="15.75" x14ac:dyDescent="0.25">
      <c r="A34" s="9"/>
      <c r="B34" s="12"/>
      <c r="C34" s="3"/>
      <c r="D34" s="3"/>
      <c r="E34" s="3"/>
      <c r="F34" s="35"/>
      <c r="G34" s="55"/>
      <c r="H34" s="55"/>
      <c r="I34" s="55"/>
      <c r="J34" s="55"/>
      <c r="K34" s="55"/>
      <c r="L34" s="55"/>
    </row>
    <row r="35" spans="1:12" ht="15.75" x14ac:dyDescent="0.25">
      <c r="A35" s="9"/>
      <c r="C35" s="3"/>
      <c r="D35" s="3"/>
      <c r="E35" s="3"/>
    </row>
    <row r="36" spans="1:12" s="15" customFormat="1" ht="18.75" x14ac:dyDescent="0.3">
      <c r="A36" s="13" t="s">
        <v>4</v>
      </c>
      <c r="B36" s="14"/>
      <c r="F36" s="13">
        <v>2015</v>
      </c>
      <c r="G36" s="13">
        <v>2016</v>
      </c>
      <c r="H36" s="13">
        <v>2017</v>
      </c>
      <c r="I36" s="13">
        <v>2018</v>
      </c>
      <c r="J36" s="13">
        <v>2019</v>
      </c>
      <c r="K36" s="13">
        <v>2020</v>
      </c>
      <c r="L36" s="13">
        <v>2021</v>
      </c>
    </row>
    <row r="37" spans="1:12" ht="15.75" x14ac:dyDescent="0.25">
      <c r="A37" s="9"/>
      <c r="B37" s="9"/>
      <c r="C37" s="3"/>
      <c r="D37" s="3"/>
      <c r="E37" s="3"/>
    </row>
    <row r="38" spans="1:12" s="6" customFormat="1" ht="42.75" customHeight="1" x14ac:dyDescent="0.2">
      <c r="A38" s="18" t="s">
        <v>100</v>
      </c>
      <c r="B38" s="24"/>
      <c r="C38" s="24"/>
      <c r="D38" s="24"/>
      <c r="E38" s="24"/>
    </row>
    <row r="39" spans="1:12" ht="19.5" customHeight="1" thickBot="1" x14ac:dyDescent="0.3">
      <c r="A39" s="5"/>
      <c r="B39" s="16" t="s">
        <v>128</v>
      </c>
      <c r="C39" s="17"/>
      <c r="D39" s="17"/>
      <c r="E39" s="17"/>
      <c r="F39" s="27"/>
      <c r="G39" s="27"/>
      <c r="H39" s="27"/>
      <c r="I39" s="27"/>
      <c r="J39" s="27"/>
      <c r="K39" s="27"/>
      <c r="L39" s="27"/>
    </row>
    <row r="40" spans="1:12" ht="16.5" thickTop="1" x14ac:dyDescent="0.25">
      <c r="A40" s="5"/>
      <c r="B40" s="3"/>
      <c r="C40" s="5" t="s">
        <v>22</v>
      </c>
      <c r="D40" s="5"/>
      <c r="E40" s="5"/>
      <c r="F40" s="48">
        <v>15760966</v>
      </c>
      <c r="G40" s="48">
        <v>14150300</v>
      </c>
      <c r="H40" s="48">
        <v>13399900</v>
      </c>
      <c r="I40" s="48">
        <v>12785500</v>
      </c>
      <c r="J40" s="48">
        <v>12677200</v>
      </c>
      <c r="K40" s="48">
        <v>13100900</v>
      </c>
      <c r="L40" s="48">
        <v>13660600</v>
      </c>
    </row>
    <row r="41" spans="1:12" ht="14.1" customHeight="1" x14ac:dyDescent="0.25">
      <c r="A41" s="5"/>
      <c r="B41" s="3"/>
      <c r="C41" s="3"/>
      <c r="D41" s="3"/>
      <c r="E41" s="3"/>
      <c r="F41" s="49"/>
      <c r="G41" s="49"/>
      <c r="H41" s="49"/>
      <c r="I41" s="49"/>
      <c r="J41" s="49"/>
      <c r="K41" s="49"/>
      <c r="L41" s="49"/>
    </row>
    <row r="42" spans="1:12" ht="14.1" customHeight="1" x14ac:dyDescent="0.25">
      <c r="A42" s="5"/>
      <c r="B42" s="3"/>
      <c r="C42" s="3"/>
      <c r="D42" s="3" t="s">
        <v>42</v>
      </c>
      <c r="E42" s="3"/>
      <c r="F42" s="43">
        <v>8828923</v>
      </c>
      <c r="G42" s="43">
        <v>7582000</v>
      </c>
      <c r="H42" s="43">
        <v>6591000</v>
      </c>
      <c r="I42" s="43">
        <v>5737000</v>
      </c>
      <c r="J42" s="43">
        <v>5077000</v>
      </c>
      <c r="K42" s="43">
        <v>4548000</v>
      </c>
      <c r="L42" s="43">
        <v>4033000</v>
      </c>
    </row>
    <row r="43" spans="1:12" ht="15.75" x14ac:dyDescent="0.25">
      <c r="A43" s="5"/>
      <c r="B43" s="3"/>
      <c r="C43" s="3"/>
      <c r="D43" s="3" t="s">
        <v>43</v>
      </c>
      <c r="E43" s="3"/>
      <c r="F43" s="43">
        <v>6921104</v>
      </c>
      <c r="G43" s="43">
        <v>6558000</v>
      </c>
      <c r="H43" s="43">
        <v>6799000</v>
      </c>
      <c r="I43" s="43">
        <v>7039000</v>
      </c>
      <c r="J43" s="43">
        <v>7591000</v>
      </c>
      <c r="K43" s="43">
        <v>8544000</v>
      </c>
      <c r="L43" s="43">
        <v>9619000</v>
      </c>
    </row>
    <row r="44" spans="1:12" ht="12.75" customHeight="1" x14ac:dyDescent="0.25">
      <c r="A44" s="5"/>
      <c r="B44" s="3"/>
      <c r="C44" s="3"/>
      <c r="D44" s="3"/>
      <c r="E44" s="3"/>
      <c r="F44" s="49"/>
      <c r="G44" s="49"/>
      <c r="H44" s="49"/>
      <c r="I44" s="49"/>
      <c r="J44" s="49"/>
      <c r="K44" s="49"/>
      <c r="L44" s="49"/>
    </row>
    <row r="45" spans="1:12" ht="15.75" x14ac:dyDescent="0.25">
      <c r="A45" s="5"/>
      <c r="B45" s="3"/>
      <c r="C45" s="3"/>
      <c r="D45" s="23" t="s">
        <v>154</v>
      </c>
      <c r="E45" s="3"/>
      <c r="F45" s="43">
        <v>768600</v>
      </c>
      <c r="G45" s="43">
        <v>701800</v>
      </c>
      <c r="H45" s="43">
        <v>675100</v>
      </c>
      <c r="I45" s="43">
        <v>647400</v>
      </c>
      <c r="J45" s="43">
        <v>637100</v>
      </c>
      <c r="K45" s="43">
        <v>651500</v>
      </c>
      <c r="L45" s="43">
        <v>674200</v>
      </c>
    </row>
    <row r="46" spans="1:12" ht="12" customHeight="1" x14ac:dyDescent="0.25">
      <c r="A46" s="5"/>
      <c r="B46" s="3"/>
      <c r="C46" s="3"/>
      <c r="D46" s="3"/>
      <c r="E46" s="3"/>
      <c r="F46" s="49"/>
      <c r="G46" s="49"/>
      <c r="H46" s="49"/>
      <c r="I46" s="49"/>
      <c r="J46" s="49"/>
      <c r="K46" s="49"/>
      <c r="L46" s="49"/>
    </row>
    <row r="47" spans="1:12" ht="15.75" x14ac:dyDescent="0.25">
      <c r="A47" s="5"/>
      <c r="B47" s="3"/>
      <c r="C47" s="3"/>
      <c r="D47" s="3" t="s">
        <v>69</v>
      </c>
      <c r="E47" s="3"/>
      <c r="F47" s="43">
        <v>351600</v>
      </c>
      <c r="G47" s="43">
        <v>312300</v>
      </c>
      <c r="H47" s="43">
        <v>274400</v>
      </c>
      <c r="I47" s="43">
        <v>241500</v>
      </c>
      <c r="J47" s="43">
        <v>212400</v>
      </c>
      <c r="K47" s="43">
        <v>187100</v>
      </c>
      <c r="L47" s="43">
        <v>163700</v>
      </c>
    </row>
    <row r="48" spans="1:12" ht="15.75" x14ac:dyDescent="0.25">
      <c r="A48" s="5"/>
      <c r="B48" s="3"/>
      <c r="C48" s="3"/>
      <c r="D48" s="3"/>
      <c r="E48" s="3" t="s">
        <v>70</v>
      </c>
      <c r="F48" s="43">
        <v>290100</v>
      </c>
      <c r="G48" s="43">
        <v>258700</v>
      </c>
      <c r="H48" s="43">
        <v>228300</v>
      </c>
      <c r="I48" s="43">
        <v>201600</v>
      </c>
      <c r="J48" s="43">
        <v>177900</v>
      </c>
      <c r="K48" s="43">
        <v>157100</v>
      </c>
      <c r="L48" s="43">
        <v>137800</v>
      </c>
    </row>
    <row r="49" spans="1:12" ht="15.75" x14ac:dyDescent="0.25">
      <c r="A49" s="4"/>
      <c r="B49" s="3"/>
      <c r="C49" s="3"/>
      <c r="D49" s="3"/>
      <c r="E49" s="3" t="s">
        <v>71</v>
      </c>
      <c r="F49" s="43">
        <v>61500</v>
      </c>
      <c r="G49" s="43">
        <v>53600</v>
      </c>
      <c r="H49" s="43">
        <v>46100</v>
      </c>
      <c r="I49" s="43">
        <v>39900</v>
      </c>
      <c r="J49" s="43">
        <v>34500</v>
      </c>
      <c r="K49" s="43">
        <v>30000</v>
      </c>
      <c r="L49" s="43">
        <v>25900</v>
      </c>
    </row>
    <row r="50" spans="1:12" ht="13.5" customHeight="1" x14ac:dyDescent="0.25">
      <c r="A50" s="4"/>
      <c r="B50" s="3"/>
      <c r="C50" s="3"/>
      <c r="D50" s="3"/>
      <c r="E50" s="3"/>
      <c r="F50" s="49"/>
      <c r="G50" s="49"/>
      <c r="H50" s="49"/>
      <c r="I50" s="49"/>
      <c r="J50" s="49"/>
      <c r="K50" s="49"/>
      <c r="L50" s="49"/>
    </row>
    <row r="51" spans="1:12" ht="15.75" x14ac:dyDescent="0.25">
      <c r="A51" s="4"/>
      <c r="B51" s="3"/>
      <c r="C51" s="3"/>
      <c r="D51" s="3" t="s">
        <v>72</v>
      </c>
      <c r="E51" s="3"/>
      <c r="F51" s="43">
        <v>417000</v>
      </c>
      <c r="G51" s="43">
        <v>389500</v>
      </c>
      <c r="H51" s="43">
        <v>400700</v>
      </c>
      <c r="I51" s="43">
        <v>405900</v>
      </c>
      <c r="J51" s="43">
        <v>424700</v>
      </c>
      <c r="K51" s="43">
        <v>464400</v>
      </c>
      <c r="L51" s="43">
        <v>510500</v>
      </c>
    </row>
    <row r="52" spans="1:12" ht="15.75" x14ac:dyDescent="0.25">
      <c r="A52" s="5"/>
      <c r="B52" s="3"/>
      <c r="C52" s="3"/>
      <c r="D52" s="3"/>
      <c r="E52" s="3" t="s">
        <v>73</v>
      </c>
      <c r="F52" s="43">
        <v>322000</v>
      </c>
      <c r="G52" s="43">
        <v>300200</v>
      </c>
      <c r="H52" s="43">
        <v>308700</v>
      </c>
      <c r="I52" s="43">
        <v>312100</v>
      </c>
      <c r="J52" s="43">
        <v>325600</v>
      </c>
      <c r="K52" s="43">
        <v>354300</v>
      </c>
      <c r="L52" s="43">
        <v>387600</v>
      </c>
    </row>
    <row r="53" spans="1:12" ht="15.75" x14ac:dyDescent="0.25">
      <c r="A53" s="5"/>
      <c r="B53" s="3"/>
      <c r="C53" s="3"/>
      <c r="D53" s="3"/>
      <c r="E53" s="3" t="s">
        <v>74</v>
      </c>
      <c r="F53" s="43">
        <v>95000</v>
      </c>
      <c r="G53" s="43">
        <v>89300</v>
      </c>
      <c r="H53" s="43">
        <v>92000</v>
      </c>
      <c r="I53" s="43">
        <v>93800</v>
      </c>
      <c r="J53" s="43">
        <v>99100</v>
      </c>
      <c r="K53" s="43">
        <v>110100</v>
      </c>
      <c r="L53" s="43">
        <v>122900</v>
      </c>
    </row>
    <row r="54" spans="1:12" ht="13.5" customHeight="1" x14ac:dyDescent="0.25">
      <c r="A54" s="4"/>
      <c r="B54" s="3"/>
      <c r="C54" s="3"/>
      <c r="D54" s="3"/>
      <c r="E54" s="3"/>
      <c r="F54" s="49"/>
      <c r="G54" s="49"/>
      <c r="H54" s="49"/>
      <c r="I54" s="49"/>
      <c r="J54" s="49"/>
      <c r="K54" s="49"/>
      <c r="L54" s="49"/>
    </row>
    <row r="55" spans="1:12" ht="15.75" x14ac:dyDescent="0.25">
      <c r="A55" s="4"/>
      <c r="B55" s="3"/>
      <c r="C55" s="3"/>
      <c r="D55" s="23" t="s">
        <v>155</v>
      </c>
      <c r="E55" s="3"/>
      <c r="F55" s="43">
        <v>20500</v>
      </c>
      <c r="G55" s="43">
        <v>20200</v>
      </c>
      <c r="H55" s="43">
        <v>19900</v>
      </c>
      <c r="I55" s="43">
        <v>19800</v>
      </c>
      <c r="J55" s="43">
        <v>19900</v>
      </c>
      <c r="K55" s="43">
        <v>20200</v>
      </c>
      <c r="L55" s="43">
        <v>20300</v>
      </c>
    </row>
    <row r="56" spans="1:12" ht="12.75" customHeight="1" x14ac:dyDescent="0.25">
      <c r="A56" s="4"/>
      <c r="B56" s="3"/>
      <c r="C56" s="3"/>
      <c r="D56" s="3"/>
      <c r="E56" s="3"/>
      <c r="F56" s="49"/>
      <c r="G56" s="49"/>
      <c r="H56" s="49"/>
      <c r="I56" s="49"/>
      <c r="J56" s="49"/>
      <c r="K56" s="49"/>
      <c r="L56" s="49"/>
    </row>
    <row r="57" spans="1:12" ht="15.75" x14ac:dyDescent="0.25">
      <c r="A57" s="4"/>
      <c r="B57" s="3"/>
      <c r="C57" s="3"/>
      <c r="D57" s="3" t="s">
        <v>60</v>
      </c>
      <c r="E57" s="3"/>
      <c r="F57" s="43">
        <v>25300</v>
      </c>
      <c r="G57" s="43">
        <v>24500</v>
      </c>
      <c r="H57" s="43">
        <v>24200</v>
      </c>
      <c r="I57" s="43">
        <v>23900</v>
      </c>
      <c r="J57" s="43">
        <v>24100</v>
      </c>
      <c r="K57" s="43">
        <v>24500</v>
      </c>
      <c r="L57" s="43">
        <v>24800</v>
      </c>
    </row>
    <row r="58" spans="1:12" ht="15.75" x14ac:dyDescent="0.25">
      <c r="A58" s="5"/>
      <c r="B58" s="3"/>
      <c r="C58" s="3"/>
      <c r="D58" s="3"/>
      <c r="E58" s="3" t="s">
        <v>61</v>
      </c>
      <c r="F58" s="43">
        <v>26500</v>
      </c>
      <c r="G58" s="43">
        <v>25600</v>
      </c>
      <c r="H58" s="43">
        <v>25100</v>
      </c>
      <c r="I58" s="43">
        <v>24800</v>
      </c>
      <c r="J58" s="43">
        <v>24800</v>
      </c>
      <c r="K58" s="43">
        <v>25200</v>
      </c>
      <c r="L58" s="43">
        <v>25500</v>
      </c>
    </row>
    <row r="59" spans="1:12" ht="15.75" x14ac:dyDescent="0.25">
      <c r="A59" s="4"/>
      <c r="B59" s="3"/>
      <c r="C59" s="3"/>
      <c r="D59" s="3"/>
      <c r="E59" s="3" t="s">
        <v>62</v>
      </c>
      <c r="F59" s="43">
        <v>19700</v>
      </c>
      <c r="G59" s="43">
        <v>19500</v>
      </c>
      <c r="H59" s="43">
        <v>19500</v>
      </c>
      <c r="I59" s="43">
        <v>19600</v>
      </c>
      <c r="J59" s="43">
        <v>20000</v>
      </c>
      <c r="K59" s="43">
        <v>20600</v>
      </c>
      <c r="L59" s="43">
        <v>21200</v>
      </c>
    </row>
    <row r="60" spans="1:12" ht="15.75" customHeight="1" x14ac:dyDescent="0.25">
      <c r="A60" s="4"/>
      <c r="B60" s="3"/>
      <c r="C60" s="3"/>
      <c r="D60" s="3"/>
      <c r="E60" s="3"/>
      <c r="F60" s="49"/>
      <c r="G60" s="49"/>
      <c r="H60" s="49"/>
      <c r="I60" s="49"/>
      <c r="J60" s="49"/>
      <c r="K60" s="49"/>
      <c r="L60" s="49"/>
    </row>
    <row r="61" spans="1:12" ht="15.75" x14ac:dyDescent="0.25">
      <c r="A61" s="4"/>
      <c r="B61" s="3"/>
      <c r="C61" s="3"/>
      <c r="D61" s="3" t="s">
        <v>63</v>
      </c>
      <c r="E61" s="3"/>
      <c r="F61" s="43">
        <v>16500</v>
      </c>
      <c r="G61" s="43">
        <v>16800</v>
      </c>
      <c r="H61" s="43">
        <v>16900</v>
      </c>
      <c r="I61" s="43">
        <v>17300</v>
      </c>
      <c r="J61" s="43">
        <v>17800</v>
      </c>
      <c r="K61" s="43">
        <v>18400</v>
      </c>
      <c r="L61" s="43">
        <v>18800</v>
      </c>
    </row>
    <row r="62" spans="1:12" ht="15.75" x14ac:dyDescent="0.25">
      <c r="A62" s="5"/>
      <c r="B62" s="3"/>
      <c r="C62" s="3"/>
      <c r="D62" s="3"/>
      <c r="E62" s="3" t="s">
        <v>64</v>
      </c>
      <c r="F62" s="43">
        <v>16100</v>
      </c>
      <c r="G62" s="43">
        <v>16300</v>
      </c>
      <c r="H62" s="43">
        <v>16200</v>
      </c>
      <c r="I62" s="43">
        <v>16400</v>
      </c>
      <c r="J62" s="43">
        <v>16900</v>
      </c>
      <c r="K62" s="43">
        <v>17300</v>
      </c>
      <c r="L62" s="43">
        <v>17700</v>
      </c>
    </row>
    <row r="63" spans="1:12" ht="15.75" x14ac:dyDescent="0.25">
      <c r="A63" s="5"/>
      <c r="B63" s="3"/>
      <c r="C63" s="3"/>
      <c r="D63" s="3"/>
      <c r="E63" s="3" t="s">
        <v>65</v>
      </c>
      <c r="F63" s="43">
        <v>17700</v>
      </c>
      <c r="G63" s="43">
        <v>18600</v>
      </c>
      <c r="H63" s="43">
        <v>19300</v>
      </c>
      <c r="I63" s="43">
        <v>20200</v>
      </c>
      <c r="J63" s="43">
        <v>21100</v>
      </c>
      <c r="K63" s="43">
        <v>21700</v>
      </c>
      <c r="L63" s="43">
        <v>22200</v>
      </c>
    </row>
    <row r="64" spans="1:12" ht="13.5" customHeight="1" x14ac:dyDescent="0.25">
      <c r="A64" s="5"/>
      <c r="B64" s="3"/>
      <c r="C64" s="3"/>
      <c r="D64" s="3"/>
      <c r="E64" s="3"/>
      <c r="F64" s="49"/>
      <c r="G64" s="49"/>
      <c r="H64" s="49"/>
      <c r="I64" s="49"/>
      <c r="J64" s="49"/>
      <c r="K64" s="49"/>
      <c r="L64" s="49"/>
    </row>
    <row r="65" spans="1:12" ht="15.75" x14ac:dyDescent="0.25">
      <c r="A65" s="5"/>
      <c r="B65" s="3"/>
      <c r="C65" s="3"/>
      <c r="D65" s="3" t="s">
        <v>54</v>
      </c>
      <c r="E65" s="3"/>
      <c r="F65" s="50">
        <v>0.99197023822000008</v>
      </c>
      <c r="G65" s="50">
        <v>0.9907802</v>
      </c>
      <c r="H65" s="50">
        <v>0.99378560000000005</v>
      </c>
      <c r="I65" s="50">
        <v>0.99378560000000005</v>
      </c>
      <c r="J65" s="50">
        <v>0.99378560000000005</v>
      </c>
      <c r="K65" s="50">
        <v>0.99378560000000005</v>
      </c>
      <c r="L65" s="50">
        <v>0.99378560000000005</v>
      </c>
    </row>
    <row r="66" spans="1:12" ht="15.75" x14ac:dyDescent="0.25">
      <c r="A66" s="5"/>
      <c r="B66" s="3"/>
      <c r="C66" s="3"/>
      <c r="D66" s="3" t="s">
        <v>55</v>
      </c>
      <c r="E66" s="2"/>
      <c r="F66" s="50">
        <v>1.0062949565899999</v>
      </c>
      <c r="G66" s="50">
        <v>1.002972</v>
      </c>
      <c r="H66" s="50">
        <v>1.0026731999999998</v>
      </c>
      <c r="I66" s="50">
        <v>1.0023743999999999</v>
      </c>
      <c r="J66" s="50">
        <v>1.0020756</v>
      </c>
      <c r="K66" s="50">
        <v>1.0017768</v>
      </c>
      <c r="L66" s="50">
        <v>1.0014780000000001</v>
      </c>
    </row>
    <row r="67" spans="1:12" ht="13.5" customHeight="1" x14ac:dyDescent="0.25">
      <c r="A67" s="5"/>
      <c r="B67" s="3"/>
      <c r="C67" s="3"/>
      <c r="D67" s="3"/>
      <c r="E67" s="3"/>
      <c r="F67" s="51"/>
      <c r="G67" s="51"/>
      <c r="H67" s="51"/>
      <c r="I67" s="51"/>
      <c r="J67" s="51"/>
      <c r="K67" s="51"/>
      <c r="L67" s="51"/>
    </row>
    <row r="68" spans="1:12" ht="13.5" hidden="1" customHeight="1" x14ac:dyDescent="0.25">
      <c r="A68" s="5"/>
      <c r="B68" s="3"/>
      <c r="C68" s="3"/>
      <c r="D68" s="23" t="s">
        <v>169</v>
      </c>
      <c r="E68" s="23"/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</row>
    <row r="69" spans="1:12" ht="13.5" hidden="1" customHeight="1" x14ac:dyDescent="0.25">
      <c r="A69" s="5"/>
      <c r="B69" s="3"/>
      <c r="C69" s="3"/>
      <c r="D69" s="3"/>
      <c r="E69" s="3"/>
      <c r="F69" s="51"/>
      <c r="G69" s="51"/>
      <c r="H69" s="51"/>
      <c r="I69" s="51"/>
      <c r="J69" s="51"/>
      <c r="K69" s="51"/>
      <c r="L69" s="51"/>
    </row>
    <row r="70" spans="1:12" ht="15.75" x14ac:dyDescent="0.25">
      <c r="A70" s="5"/>
      <c r="B70" s="3"/>
      <c r="C70" s="3"/>
      <c r="D70" s="3" t="s">
        <v>18</v>
      </c>
      <c r="E70" s="3"/>
      <c r="F70" s="43">
        <v>10939</v>
      </c>
      <c r="G70" s="43">
        <v>10300</v>
      </c>
      <c r="H70" s="43">
        <v>9900</v>
      </c>
      <c r="I70" s="43">
        <v>9500</v>
      </c>
      <c r="J70" s="43">
        <v>9200</v>
      </c>
      <c r="K70" s="43">
        <v>8900</v>
      </c>
      <c r="L70" s="43">
        <v>8600</v>
      </c>
    </row>
    <row r="71" spans="1:12" ht="15.75" x14ac:dyDescent="0.25">
      <c r="A71" s="5"/>
      <c r="B71" s="3"/>
      <c r="C71" s="3"/>
      <c r="D71" s="3" t="s">
        <v>5</v>
      </c>
      <c r="E71" s="3"/>
      <c r="F71" s="43">
        <v>875</v>
      </c>
      <c r="G71" s="43">
        <v>835</v>
      </c>
      <c r="H71" s="43">
        <v>795</v>
      </c>
      <c r="I71" s="43">
        <v>755</v>
      </c>
      <c r="J71" s="43">
        <v>715</v>
      </c>
      <c r="K71" s="43">
        <v>675</v>
      </c>
      <c r="L71" s="43">
        <v>635</v>
      </c>
    </row>
    <row r="72" spans="1:12" ht="15.75" x14ac:dyDescent="0.25">
      <c r="A72" s="4"/>
      <c r="B72" s="3"/>
      <c r="C72" s="3"/>
      <c r="D72" s="3" t="s">
        <v>67</v>
      </c>
      <c r="E72" s="3"/>
      <c r="F72" s="51">
        <v>0.28100000000000003</v>
      </c>
      <c r="G72" s="51">
        <v>0.27950000000000003</v>
      </c>
      <c r="H72" s="51">
        <v>0.27800000000000002</v>
      </c>
      <c r="I72" s="51">
        <v>0.27650000000000002</v>
      </c>
      <c r="J72" s="51">
        <v>0.27500000000000002</v>
      </c>
      <c r="K72" s="51">
        <v>0.27350000000000002</v>
      </c>
      <c r="L72" s="51">
        <v>0.27200000000000002</v>
      </c>
    </row>
    <row r="73" spans="1:12" s="6" customFormat="1" ht="15.75" x14ac:dyDescent="0.25">
      <c r="A73" s="4"/>
      <c r="B73" s="20"/>
      <c r="C73" s="3"/>
      <c r="D73" s="3"/>
      <c r="E73" s="3"/>
      <c r="F73" s="56"/>
      <c r="G73" s="56"/>
      <c r="H73" s="56"/>
      <c r="I73" s="56"/>
      <c r="J73" s="56"/>
      <c r="K73" s="56"/>
      <c r="L73" s="56"/>
    </row>
    <row r="74" spans="1:12" ht="16.5" thickBot="1" x14ac:dyDescent="0.3">
      <c r="A74" s="5"/>
      <c r="B74" s="16" t="s">
        <v>129</v>
      </c>
      <c r="C74" s="17"/>
      <c r="D74" s="17"/>
      <c r="E74" s="17"/>
      <c r="F74" s="57"/>
      <c r="G74" s="57"/>
      <c r="H74" s="57"/>
      <c r="I74" s="57"/>
      <c r="J74" s="57"/>
      <c r="K74" s="57"/>
      <c r="L74" s="57"/>
    </row>
    <row r="75" spans="1:12" ht="16.5" thickTop="1" x14ac:dyDescent="0.25">
      <c r="A75" s="5"/>
      <c r="C75" s="5" t="s">
        <v>22</v>
      </c>
      <c r="D75" s="5"/>
      <c r="E75" s="5"/>
      <c r="F75" s="37">
        <v>12427490</v>
      </c>
      <c r="G75" s="37">
        <v>11919100</v>
      </c>
      <c r="H75" s="37">
        <v>11517500</v>
      </c>
      <c r="I75" s="37">
        <v>11074200</v>
      </c>
      <c r="J75" s="37">
        <v>10573300</v>
      </c>
      <c r="K75" s="37">
        <v>10011600</v>
      </c>
      <c r="L75" s="37">
        <v>9469600</v>
      </c>
    </row>
    <row r="76" spans="1:12" ht="12" customHeight="1" x14ac:dyDescent="0.25">
      <c r="A76" s="5"/>
      <c r="C76" s="3"/>
      <c r="D76" s="3"/>
      <c r="E76" s="3"/>
      <c r="F76" s="29"/>
      <c r="G76" s="29"/>
      <c r="H76" s="29"/>
      <c r="I76" s="29"/>
      <c r="J76" s="29"/>
      <c r="K76" s="29"/>
      <c r="L76" s="29"/>
    </row>
    <row r="77" spans="1:12" ht="16.5" customHeight="1" x14ac:dyDescent="0.25">
      <c r="A77" s="5"/>
      <c r="B77" s="3"/>
      <c r="C77" s="3"/>
      <c r="D77" s="3" t="s">
        <v>104</v>
      </c>
      <c r="E77" s="3"/>
      <c r="F77" s="38">
        <v>11607674</v>
      </c>
      <c r="G77" s="38">
        <v>11148400</v>
      </c>
      <c r="H77" s="38">
        <v>10762600</v>
      </c>
      <c r="I77" s="38">
        <v>10337000</v>
      </c>
      <c r="J77" s="38">
        <v>9847900</v>
      </c>
      <c r="K77" s="38">
        <v>9293300</v>
      </c>
      <c r="L77" s="38">
        <v>8756100</v>
      </c>
    </row>
    <row r="78" spans="1:12" ht="15.75" x14ac:dyDescent="0.25">
      <c r="A78" s="5"/>
      <c r="C78" s="3"/>
      <c r="D78" s="3" t="s">
        <v>25</v>
      </c>
      <c r="E78" s="3"/>
      <c r="F78" s="38">
        <v>172612</v>
      </c>
      <c r="G78" s="38">
        <v>141000</v>
      </c>
      <c r="H78" s="38">
        <v>116900</v>
      </c>
      <c r="I78" s="38">
        <v>95000</v>
      </c>
      <c r="J78" s="38">
        <v>77200</v>
      </c>
      <c r="K78" s="38">
        <v>63000</v>
      </c>
      <c r="L78" s="38">
        <v>50000</v>
      </c>
    </row>
    <row r="79" spans="1:12" ht="12" customHeight="1" x14ac:dyDescent="0.25">
      <c r="A79" s="5"/>
      <c r="C79" s="3"/>
      <c r="D79" s="3"/>
      <c r="E79" s="3"/>
      <c r="F79" s="29"/>
      <c r="G79" s="29"/>
      <c r="H79" s="29"/>
      <c r="I79" s="29"/>
      <c r="J79" s="29"/>
      <c r="K79" s="29"/>
      <c r="L79" s="29"/>
    </row>
    <row r="80" spans="1:12" ht="16.5" customHeight="1" x14ac:dyDescent="0.25">
      <c r="A80" s="5"/>
      <c r="B80" s="3"/>
      <c r="C80" s="3"/>
      <c r="D80" s="3" t="s">
        <v>24</v>
      </c>
      <c r="E80" s="3"/>
      <c r="F80" s="38">
        <v>279200</v>
      </c>
      <c r="G80" s="38">
        <v>268500</v>
      </c>
      <c r="H80" s="38">
        <v>256700</v>
      </c>
      <c r="I80" s="38">
        <v>245400</v>
      </c>
      <c r="J80" s="38">
        <v>234100</v>
      </c>
      <c r="K80" s="38">
        <v>222700</v>
      </c>
      <c r="L80" s="38">
        <v>211400</v>
      </c>
    </row>
    <row r="81" spans="1:12" ht="15.75" x14ac:dyDescent="0.25">
      <c r="A81" s="5"/>
      <c r="C81" s="3"/>
      <c r="D81" s="3" t="s">
        <v>23</v>
      </c>
      <c r="E81" s="3"/>
      <c r="F81" s="38">
        <v>6800</v>
      </c>
      <c r="G81" s="38">
        <v>5700</v>
      </c>
      <c r="H81" s="38">
        <v>4700</v>
      </c>
      <c r="I81" s="38">
        <v>3900</v>
      </c>
      <c r="J81" s="38">
        <v>3200</v>
      </c>
      <c r="K81" s="38">
        <v>2600</v>
      </c>
      <c r="L81" s="38">
        <v>2000</v>
      </c>
    </row>
    <row r="82" spans="1:12" ht="9.75" customHeight="1" x14ac:dyDescent="0.25">
      <c r="A82" s="5"/>
      <c r="C82" s="3"/>
      <c r="D82" s="3"/>
      <c r="E82" s="3"/>
      <c r="F82" s="29"/>
      <c r="G82" s="29"/>
      <c r="H82" s="29"/>
      <c r="I82" s="29"/>
      <c r="J82" s="29"/>
      <c r="K82" s="29"/>
      <c r="L82" s="29"/>
    </row>
    <row r="83" spans="1:12" ht="16.5" customHeight="1" x14ac:dyDescent="0.25">
      <c r="A83" s="5"/>
      <c r="B83" s="3"/>
      <c r="C83" s="3"/>
      <c r="D83" s="3" t="s">
        <v>28</v>
      </c>
      <c r="E83" s="3"/>
      <c r="F83" s="38">
        <v>41600</v>
      </c>
      <c r="G83" s="38">
        <v>41500</v>
      </c>
      <c r="H83" s="38">
        <v>41900</v>
      </c>
      <c r="I83" s="38">
        <v>42100</v>
      </c>
      <c r="J83" s="38">
        <v>42100</v>
      </c>
      <c r="K83" s="38">
        <v>41700</v>
      </c>
      <c r="L83" s="38">
        <v>41400</v>
      </c>
    </row>
    <row r="84" spans="1:12" ht="15.75" x14ac:dyDescent="0.25">
      <c r="A84" s="5"/>
      <c r="C84" s="3"/>
      <c r="D84" s="3" t="s">
        <v>29</v>
      </c>
      <c r="E84" s="3"/>
      <c r="F84" s="38">
        <v>25200</v>
      </c>
      <c r="G84" s="38">
        <v>24700</v>
      </c>
      <c r="H84" s="38">
        <v>24600</v>
      </c>
      <c r="I84" s="38">
        <v>24400</v>
      </c>
      <c r="J84" s="38">
        <v>24400</v>
      </c>
      <c r="K84" s="38">
        <v>24600</v>
      </c>
      <c r="L84" s="38">
        <v>24600</v>
      </c>
    </row>
    <row r="85" spans="1:12" ht="9.75" customHeight="1" x14ac:dyDescent="0.25">
      <c r="A85" s="5"/>
      <c r="C85" s="3"/>
      <c r="D85" s="3"/>
      <c r="E85" s="3"/>
      <c r="F85" s="29"/>
      <c r="G85" s="29"/>
      <c r="H85" s="29"/>
      <c r="I85" s="29"/>
      <c r="J85" s="29"/>
      <c r="K85" s="29"/>
      <c r="L85" s="29"/>
    </row>
    <row r="86" spans="1:12" ht="15" customHeight="1" x14ac:dyDescent="0.25">
      <c r="A86" s="5"/>
      <c r="B86" s="3"/>
      <c r="C86" s="3"/>
      <c r="D86" s="3" t="s">
        <v>94</v>
      </c>
      <c r="E86" s="3"/>
      <c r="F86" s="39">
        <v>1.00017585</v>
      </c>
      <c r="G86" s="39">
        <v>1</v>
      </c>
      <c r="H86" s="39">
        <v>1</v>
      </c>
      <c r="I86" s="39">
        <v>1</v>
      </c>
      <c r="J86" s="39">
        <v>1</v>
      </c>
      <c r="K86" s="39">
        <v>1</v>
      </c>
      <c r="L86" s="39">
        <v>1</v>
      </c>
    </row>
    <row r="87" spans="1:12" ht="15.75" x14ac:dyDescent="0.25">
      <c r="A87" s="5"/>
      <c r="C87" s="3"/>
      <c r="D87" s="3" t="s">
        <v>95</v>
      </c>
      <c r="E87" s="3"/>
      <c r="F87" s="39">
        <v>1.0017149999999999</v>
      </c>
      <c r="G87" s="39">
        <v>1.002</v>
      </c>
      <c r="H87" s="39">
        <v>1.0037152110019705</v>
      </c>
      <c r="I87" s="39">
        <v>1.0037152110019705</v>
      </c>
      <c r="J87" s="39">
        <v>1.0037152110019705</v>
      </c>
      <c r="K87" s="39">
        <v>1.0037152110019705</v>
      </c>
      <c r="L87" s="39">
        <v>1.0037152110019705</v>
      </c>
    </row>
    <row r="88" spans="1:12" ht="12" customHeight="1" x14ac:dyDescent="0.25">
      <c r="A88" s="5"/>
      <c r="C88" s="3"/>
      <c r="D88" s="3"/>
      <c r="E88" s="3"/>
      <c r="F88" s="29"/>
      <c r="G88" s="29"/>
      <c r="H88" s="29"/>
      <c r="I88" s="29"/>
      <c r="J88" s="29"/>
      <c r="K88" s="29"/>
      <c r="L88" s="29"/>
    </row>
    <row r="89" spans="1:12" ht="16.5" customHeight="1" x14ac:dyDescent="0.25">
      <c r="A89" s="5"/>
      <c r="B89" s="3"/>
      <c r="C89" s="3"/>
      <c r="D89" s="3" t="s">
        <v>105</v>
      </c>
      <c r="E89" s="3"/>
      <c r="F89" s="38">
        <v>303570</v>
      </c>
      <c r="G89" s="38">
        <v>297500</v>
      </c>
      <c r="H89" s="38">
        <v>305500</v>
      </c>
      <c r="I89" s="38">
        <v>306000</v>
      </c>
      <c r="J89" s="38">
        <v>307100</v>
      </c>
      <c r="K89" s="38">
        <v>308700</v>
      </c>
      <c r="L89" s="38">
        <v>311600</v>
      </c>
    </row>
    <row r="90" spans="1:12" ht="15.75" x14ac:dyDescent="0.25">
      <c r="A90" s="5"/>
      <c r="C90" s="3"/>
      <c r="D90" s="3" t="s">
        <v>37</v>
      </c>
      <c r="E90" s="3"/>
      <c r="F90" s="38">
        <v>89998</v>
      </c>
      <c r="G90" s="38">
        <v>84200</v>
      </c>
      <c r="H90" s="38">
        <v>84000</v>
      </c>
      <c r="I90" s="38">
        <v>84500</v>
      </c>
      <c r="J90" s="38">
        <v>86200</v>
      </c>
      <c r="K90" s="38">
        <v>88800</v>
      </c>
      <c r="L90" s="38">
        <v>91000</v>
      </c>
    </row>
    <row r="91" spans="1:12" ht="12" customHeight="1" x14ac:dyDescent="0.25">
      <c r="A91" s="5"/>
      <c r="C91" s="3"/>
      <c r="D91" s="3"/>
      <c r="E91" s="3"/>
      <c r="F91" s="29"/>
      <c r="G91" s="29"/>
      <c r="H91" s="29"/>
      <c r="I91" s="29"/>
      <c r="J91" s="29"/>
      <c r="K91" s="29"/>
      <c r="L91" s="29"/>
    </row>
    <row r="92" spans="1:12" ht="15" customHeight="1" x14ac:dyDescent="0.25">
      <c r="A92" s="5"/>
      <c r="B92" s="3"/>
      <c r="C92" s="3"/>
      <c r="D92" s="3" t="s">
        <v>26</v>
      </c>
      <c r="E92" s="3"/>
      <c r="F92" s="38">
        <v>3550</v>
      </c>
      <c r="G92" s="38">
        <v>3650</v>
      </c>
      <c r="H92" s="38">
        <v>3600</v>
      </c>
      <c r="I92" s="38">
        <v>3570</v>
      </c>
      <c r="J92" s="38">
        <v>3530</v>
      </c>
      <c r="K92" s="38">
        <v>3510</v>
      </c>
      <c r="L92" s="38">
        <v>3480</v>
      </c>
    </row>
    <row r="93" spans="1:12" ht="15.75" x14ac:dyDescent="0.25">
      <c r="A93" s="5"/>
      <c r="C93" s="3"/>
      <c r="D93" s="3" t="s">
        <v>27</v>
      </c>
      <c r="E93" s="3"/>
      <c r="F93" s="38">
        <v>2770</v>
      </c>
      <c r="G93" s="38">
        <v>2700</v>
      </c>
      <c r="H93" s="38">
        <v>2620</v>
      </c>
      <c r="I93" s="38">
        <v>2580</v>
      </c>
      <c r="J93" s="38">
        <v>2550</v>
      </c>
      <c r="K93" s="38">
        <v>2520</v>
      </c>
      <c r="L93" s="38">
        <v>2490</v>
      </c>
    </row>
    <row r="94" spans="1:12" ht="13.5" customHeight="1" x14ac:dyDescent="0.25">
      <c r="A94" s="5"/>
      <c r="C94" s="3"/>
      <c r="D94" s="3"/>
      <c r="E94" s="3"/>
      <c r="F94" s="40"/>
      <c r="G94" s="40"/>
      <c r="H94" s="40"/>
      <c r="I94" s="40"/>
      <c r="J94" s="40"/>
      <c r="K94" s="40"/>
      <c r="L94" s="40"/>
    </row>
    <row r="95" spans="1:12" ht="15.75" customHeight="1" x14ac:dyDescent="0.25">
      <c r="A95" s="5"/>
      <c r="B95" s="3"/>
      <c r="C95" s="3"/>
      <c r="D95" s="3" t="s">
        <v>30</v>
      </c>
      <c r="E95" s="3"/>
      <c r="F95" s="38">
        <v>74200</v>
      </c>
      <c r="G95" s="38">
        <v>73400</v>
      </c>
      <c r="H95" s="38">
        <v>75000</v>
      </c>
      <c r="I95" s="38">
        <v>75800</v>
      </c>
      <c r="J95" s="38">
        <v>76800</v>
      </c>
      <c r="K95" s="38">
        <v>77800</v>
      </c>
      <c r="L95" s="38">
        <v>79200</v>
      </c>
    </row>
    <row r="96" spans="1:12" ht="15.75" x14ac:dyDescent="0.25">
      <c r="A96" s="5"/>
      <c r="C96" s="3"/>
      <c r="D96" s="3" t="s">
        <v>31</v>
      </c>
      <c r="E96" s="3"/>
      <c r="F96" s="38">
        <v>26200</v>
      </c>
      <c r="G96" s="38">
        <v>26400</v>
      </c>
      <c r="H96" s="38">
        <v>26900</v>
      </c>
      <c r="I96" s="38">
        <v>27400</v>
      </c>
      <c r="J96" s="38">
        <v>28300</v>
      </c>
      <c r="K96" s="38">
        <v>29500</v>
      </c>
      <c r="L96" s="38">
        <v>30700</v>
      </c>
    </row>
    <row r="97" spans="1:14" ht="9.9499999999999993" customHeight="1" x14ac:dyDescent="0.25">
      <c r="A97" s="5"/>
      <c r="B97" s="3"/>
      <c r="C97" s="3"/>
      <c r="D97" s="3"/>
      <c r="E97" s="3"/>
      <c r="F97" s="31"/>
      <c r="G97" s="31"/>
      <c r="H97" s="31"/>
      <c r="I97" s="31"/>
      <c r="J97" s="31"/>
      <c r="K97" s="31"/>
      <c r="L97" s="31"/>
    </row>
    <row r="98" spans="1:14" ht="15.75" x14ac:dyDescent="0.25">
      <c r="A98" s="5"/>
      <c r="C98" s="3"/>
      <c r="D98" s="3" t="s">
        <v>6</v>
      </c>
      <c r="E98" s="3"/>
      <c r="F98" s="40">
        <v>1.1524560066</v>
      </c>
      <c r="G98" s="40">
        <v>1.11205</v>
      </c>
      <c r="H98" s="40">
        <v>1.1318999999999999</v>
      </c>
      <c r="I98" s="40">
        <v>1.1318999999999999</v>
      </c>
      <c r="J98" s="40">
        <v>1.1318999999999999</v>
      </c>
      <c r="K98" s="40">
        <v>1.1318999999999999</v>
      </c>
      <c r="L98" s="40">
        <v>1.1318999999999999</v>
      </c>
    </row>
    <row r="99" spans="1:14" ht="15.75" x14ac:dyDescent="0.25">
      <c r="A99" s="5"/>
      <c r="C99" s="3"/>
      <c r="D99" s="3"/>
      <c r="E99" s="3"/>
      <c r="F99" s="31"/>
      <c r="G99" s="31"/>
      <c r="H99" s="31"/>
      <c r="I99" s="31"/>
      <c r="J99" s="31"/>
      <c r="K99" s="31"/>
      <c r="L99" s="31"/>
    </row>
    <row r="100" spans="1:14" ht="19.5" customHeight="1" x14ac:dyDescent="0.25">
      <c r="A100" s="5"/>
      <c r="B100" s="3"/>
      <c r="C100" s="3"/>
      <c r="D100" s="3" t="s">
        <v>106</v>
      </c>
      <c r="E100" s="3"/>
      <c r="F100" s="38">
        <v>184808</v>
      </c>
      <c r="G100" s="38">
        <v>182100</v>
      </c>
      <c r="H100" s="38">
        <v>184400</v>
      </c>
      <c r="I100" s="38">
        <v>187600</v>
      </c>
      <c r="J100" s="38">
        <v>190000</v>
      </c>
      <c r="K100" s="38">
        <v>191600</v>
      </c>
      <c r="L100" s="38">
        <v>193500</v>
      </c>
    </row>
    <row r="101" spans="1:14" ht="15.75" x14ac:dyDescent="0.25">
      <c r="A101" s="5"/>
      <c r="C101" s="3"/>
      <c r="D101" s="3" t="s">
        <v>36</v>
      </c>
      <c r="E101" s="3"/>
      <c r="F101" s="38">
        <v>68575</v>
      </c>
      <c r="G101" s="38">
        <v>65700</v>
      </c>
      <c r="H101" s="38">
        <v>64000</v>
      </c>
      <c r="I101" s="38">
        <v>64000</v>
      </c>
      <c r="J101" s="38">
        <v>64800</v>
      </c>
      <c r="K101" s="38">
        <v>66200</v>
      </c>
      <c r="L101" s="38">
        <v>67400</v>
      </c>
    </row>
    <row r="102" spans="1:14" ht="11.25" customHeight="1" x14ac:dyDescent="0.25">
      <c r="A102" s="5"/>
      <c r="C102" s="3"/>
      <c r="D102" s="3"/>
      <c r="E102" s="3"/>
      <c r="F102" s="29"/>
      <c r="G102" s="29"/>
      <c r="H102" s="29"/>
      <c r="I102" s="29"/>
      <c r="J102" s="29"/>
      <c r="K102" s="29"/>
      <c r="L102" s="29"/>
    </row>
    <row r="103" spans="1:14" ht="15" customHeight="1" x14ac:dyDescent="0.25">
      <c r="A103" s="5"/>
      <c r="B103" s="3"/>
      <c r="C103" s="3"/>
      <c r="D103" s="3" t="s">
        <v>32</v>
      </c>
      <c r="E103" s="3"/>
      <c r="F103" s="38">
        <v>2760</v>
      </c>
      <c r="G103" s="38">
        <v>2700</v>
      </c>
      <c r="H103" s="38">
        <v>2700</v>
      </c>
      <c r="I103" s="38">
        <v>2700</v>
      </c>
      <c r="J103" s="38">
        <v>2680</v>
      </c>
      <c r="K103" s="38">
        <v>2670</v>
      </c>
      <c r="L103" s="38">
        <v>2660</v>
      </c>
    </row>
    <row r="104" spans="1:14" ht="15.75" x14ac:dyDescent="0.25">
      <c r="A104" s="5"/>
      <c r="C104" s="3"/>
      <c r="D104" s="3" t="s">
        <v>33</v>
      </c>
      <c r="E104" s="3"/>
      <c r="F104" s="38">
        <v>2200</v>
      </c>
      <c r="G104" s="38">
        <v>2100</v>
      </c>
      <c r="H104" s="38">
        <v>2070</v>
      </c>
      <c r="I104" s="38">
        <v>2040</v>
      </c>
      <c r="J104" s="38">
        <v>2010</v>
      </c>
      <c r="K104" s="38">
        <v>1980</v>
      </c>
      <c r="L104" s="38">
        <v>1960</v>
      </c>
    </row>
    <row r="105" spans="1:14" ht="12" customHeight="1" x14ac:dyDescent="0.25">
      <c r="A105" s="5"/>
      <c r="C105" s="3"/>
      <c r="D105" s="3"/>
      <c r="E105" s="3"/>
      <c r="F105" s="40"/>
      <c r="G105" s="40"/>
      <c r="H105" s="40"/>
      <c r="I105" s="40"/>
      <c r="J105" s="40"/>
      <c r="K105" s="40"/>
      <c r="L105" s="40"/>
    </row>
    <row r="106" spans="1:14" ht="18" customHeight="1" x14ac:dyDescent="0.25">
      <c r="A106" s="5"/>
      <c r="B106" s="3"/>
      <c r="C106" s="3"/>
      <c r="D106" s="3" t="s">
        <v>34</v>
      </c>
      <c r="E106" s="3"/>
      <c r="F106" s="38">
        <v>66500</v>
      </c>
      <c r="G106" s="38">
        <v>66800</v>
      </c>
      <c r="H106" s="38">
        <v>67900</v>
      </c>
      <c r="I106" s="38">
        <v>69200</v>
      </c>
      <c r="J106" s="38">
        <v>70500</v>
      </c>
      <c r="K106" s="38">
        <v>71300</v>
      </c>
      <c r="L106" s="38">
        <v>72300</v>
      </c>
    </row>
    <row r="107" spans="1:14" ht="18.75" customHeight="1" x14ac:dyDescent="0.25">
      <c r="A107" s="5"/>
      <c r="C107" s="3"/>
      <c r="D107" s="3" t="s">
        <v>35</v>
      </c>
      <c r="E107" s="3"/>
      <c r="F107" s="38">
        <v>30600</v>
      </c>
      <c r="G107" s="38">
        <v>30400</v>
      </c>
      <c r="H107" s="38">
        <v>30700</v>
      </c>
      <c r="I107" s="38">
        <v>31200</v>
      </c>
      <c r="J107" s="38">
        <v>32000</v>
      </c>
      <c r="K107" s="38">
        <v>33200</v>
      </c>
      <c r="L107" s="38">
        <v>34200</v>
      </c>
      <c r="N107" s="35"/>
    </row>
    <row r="108" spans="1:14" ht="13.5" customHeight="1" x14ac:dyDescent="0.25">
      <c r="A108" s="5"/>
      <c r="C108" s="3"/>
      <c r="D108" s="3"/>
      <c r="E108" s="3"/>
      <c r="F108" s="31"/>
      <c r="G108" s="31"/>
      <c r="H108" s="31"/>
      <c r="I108" s="31"/>
      <c r="J108" s="31"/>
      <c r="K108" s="31"/>
      <c r="L108" s="31"/>
    </row>
    <row r="109" spans="1:14" ht="15.75" x14ac:dyDescent="0.25">
      <c r="A109" s="5"/>
      <c r="C109" s="3"/>
      <c r="D109" s="3" t="s">
        <v>7</v>
      </c>
      <c r="E109" s="3"/>
      <c r="F109" s="40">
        <v>1.0085438</v>
      </c>
      <c r="G109" s="40">
        <v>1.0087184999999999</v>
      </c>
      <c r="H109" s="40">
        <v>1.0049999999999999</v>
      </c>
      <c r="I109" s="40">
        <v>1.0049999999999999</v>
      </c>
      <c r="J109" s="40">
        <v>1.0049999999999999</v>
      </c>
      <c r="K109" s="40">
        <v>1.0049999999999999</v>
      </c>
      <c r="L109" s="40">
        <v>1.0049999999999999</v>
      </c>
    </row>
    <row r="110" spans="1:14" ht="11.25" customHeight="1" x14ac:dyDescent="0.25">
      <c r="A110" s="5"/>
      <c r="C110" s="3"/>
      <c r="D110" s="3"/>
      <c r="E110" s="3"/>
      <c r="F110" s="39"/>
      <c r="G110" s="39"/>
      <c r="H110" s="39"/>
      <c r="I110" s="39"/>
      <c r="J110" s="39"/>
      <c r="K110" s="39"/>
      <c r="L110" s="39"/>
    </row>
    <row r="111" spans="1:14" ht="24.95" customHeight="1" x14ac:dyDescent="0.25">
      <c r="A111" s="4"/>
      <c r="B111" s="20"/>
      <c r="C111" s="3" t="s">
        <v>19</v>
      </c>
      <c r="D111" s="3"/>
      <c r="E111" s="3"/>
      <c r="F111" s="38">
        <v>253</v>
      </c>
      <c r="G111" s="38">
        <v>200</v>
      </c>
      <c r="H111" s="38">
        <v>100</v>
      </c>
      <c r="I111" s="38">
        <v>100</v>
      </c>
      <c r="J111" s="38">
        <v>100</v>
      </c>
      <c r="K111" s="38">
        <v>0</v>
      </c>
      <c r="L111" s="38">
        <v>0</v>
      </c>
    </row>
    <row r="112" spans="1:14" s="6" customFormat="1" ht="13.5" customHeight="1" x14ac:dyDescent="0.25">
      <c r="A112" s="4"/>
      <c r="B112" s="20"/>
      <c r="C112" s="3"/>
      <c r="D112" s="3"/>
      <c r="E112" s="3"/>
      <c r="F112" s="56"/>
      <c r="G112" s="56"/>
      <c r="H112" s="56"/>
      <c r="I112" s="56"/>
      <c r="J112" s="56"/>
      <c r="K112" s="56"/>
      <c r="L112" s="56"/>
    </row>
    <row r="113" spans="1:12" s="6" customFormat="1" ht="16.5" thickBot="1" x14ac:dyDescent="0.3">
      <c r="A113" s="4"/>
      <c r="B113" s="16" t="s">
        <v>130</v>
      </c>
      <c r="C113" s="17"/>
      <c r="D113" s="17"/>
      <c r="E113" s="17"/>
      <c r="F113" s="57"/>
      <c r="G113" s="57"/>
      <c r="H113" s="57"/>
      <c r="I113" s="57"/>
      <c r="J113" s="57"/>
      <c r="K113" s="57"/>
      <c r="L113" s="57"/>
    </row>
    <row r="114" spans="1:12" ht="18.75" customHeight="1" thickTop="1" x14ac:dyDescent="0.25">
      <c r="A114" s="5"/>
      <c r="B114" s="3"/>
      <c r="C114" s="4" t="s">
        <v>22</v>
      </c>
      <c r="D114" s="4"/>
      <c r="E114" s="4"/>
      <c r="F114" s="41">
        <v>8588937.3250882532</v>
      </c>
      <c r="G114" s="41">
        <v>8464100</v>
      </c>
      <c r="H114" s="41">
        <v>8352800</v>
      </c>
      <c r="I114" s="41">
        <v>8314000</v>
      </c>
      <c r="J114" s="41">
        <v>8387800</v>
      </c>
      <c r="K114" s="41">
        <v>8532500</v>
      </c>
      <c r="L114" s="41">
        <v>8655900</v>
      </c>
    </row>
    <row r="115" spans="1:12" ht="15.75" x14ac:dyDescent="0.25">
      <c r="A115" s="5"/>
      <c r="C115" s="3" t="s">
        <v>80</v>
      </c>
      <c r="D115" s="3"/>
      <c r="E115" s="3"/>
      <c r="F115" s="36">
        <v>8524900</v>
      </c>
      <c r="G115" s="36">
        <v>8398500</v>
      </c>
      <c r="H115" s="36">
        <v>8287200</v>
      </c>
      <c r="I115" s="36">
        <v>8248400</v>
      </c>
      <c r="J115" s="36">
        <v>8322200</v>
      </c>
      <c r="K115" s="36">
        <v>8466900</v>
      </c>
      <c r="L115" s="36">
        <v>8590300</v>
      </c>
    </row>
    <row r="116" spans="1:12" ht="15.75" x14ac:dyDescent="0.25">
      <c r="A116" s="5"/>
      <c r="C116" s="3"/>
      <c r="D116" s="3" t="s">
        <v>81</v>
      </c>
      <c r="E116" s="3"/>
      <c r="F116" s="36">
        <v>8517800</v>
      </c>
      <c r="G116" s="36">
        <v>8392400</v>
      </c>
      <c r="H116" s="36">
        <v>8281900</v>
      </c>
      <c r="I116" s="36">
        <v>8243700</v>
      </c>
      <c r="J116" s="36">
        <v>8318100</v>
      </c>
      <c r="K116" s="36">
        <v>8463300</v>
      </c>
      <c r="L116" s="36">
        <v>8587100</v>
      </c>
    </row>
    <row r="117" spans="1:12" ht="15.75" x14ac:dyDescent="0.25">
      <c r="A117" s="5"/>
      <c r="C117" s="3"/>
      <c r="D117" s="3" t="s">
        <v>83</v>
      </c>
      <c r="E117" s="3"/>
      <c r="F117" s="36">
        <v>7100</v>
      </c>
      <c r="G117" s="36">
        <v>6100</v>
      </c>
      <c r="H117" s="36">
        <v>5300</v>
      </c>
      <c r="I117" s="36">
        <v>4700</v>
      </c>
      <c r="J117" s="36">
        <v>4100</v>
      </c>
      <c r="K117" s="36">
        <v>3600</v>
      </c>
      <c r="L117" s="36">
        <v>3200</v>
      </c>
    </row>
    <row r="118" spans="1:12" ht="9.9499999999999993" customHeight="1" x14ac:dyDescent="0.25">
      <c r="A118" s="5"/>
      <c r="B118" s="3"/>
      <c r="C118" s="3"/>
      <c r="D118" s="3"/>
      <c r="E118" s="3"/>
      <c r="F118" s="35"/>
      <c r="G118" s="35"/>
      <c r="H118" s="35"/>
      <c r="I118" s="35"/>
      <c r="J118" s="35"/>
      <c r="K118" s="35"/>
      <c r="L118" s="35"/>
    </row>
    <row r="119" spans="1:12" ht="15.75" x14ac:dyDescent="0.25">
      <c r="A119" s="5"/>
      <c r="C119" s="3" t="s">
        <v>82</v>
      </c>
      <c r="D119" s="3"/>
      <c r="E119" s="3"/>
      <c r="F119" s="36">
        <v>64100</v>
      </c>
      <c r="G119" s="36">
        <v>65600</v>
      </c>
      <c r="H119" s="36">
        <v>65600</v>
      </c>
      <c r="I119" s="36">
        <v>65600</v>
      </c>
      <c r="J119" s="36">
        <v>65600</v>
      </c>
      <c r="K119" s="36">
        <v>65600</v>
      </c>
      <c r="L119" s="36">
        <v>65600</v>
      </c>
    </row>
    <row r="120" spans="1:12" ht="15.75" x14ac:dyDescent="0.25">
      <c r="A120" s="5"/>
      <c r="C120" s="3"/>
      <c r="D120" s="3"/>
      <c r="E120" s="3"/>
      <c r="F120" s="35"/>
      <c r="G120" s="35"/>
      <c r="H120" s="35"/>
      <c r="I120" s="35"/>
      <c r="J120" s="35"/>
      <c r="K120" s="35"/>
      <c r="L120" s="35"/>
    </row>
    <row r="121" spans="1:12" ht="15.75" x14ac:dyDescent="0.25">
      <c r="A121" s="5"/>
      <c r="C121" s="3" t="s">
        <v>156</v>
      </c>
      <c r="D121" s="3"/>
      <c r="E121" s="3"/>
      <c r="F121" s="36">
        <v>286700</v>
      </c>
      <c r="G121" s="36">
        <v>288200</v>
      </c>
      <c r="H121" s="36">
        <v>288200</v>
      </c>
      <c r="I121" s="36">
        <v>289500</v>
      </c>
      <c r="J121" s="36">
        <v>292700</v>
      </c>
      <c r="K121" s="36">
        <v>297100</v>
      </c>
      <c r="L121" s="36">
        <v>301100</v>
      </c>
    </row>
    <row r="122" spans="1:12" ht="15.75" x14ac:dyDescent="0.25">
      <c r="A122" s="5"/>
      <c r="C122" s="3"/>
      <c r="D122" s="3" t="s">
        <v>8</v>
      </c>
      <c r="E122" s="3"/>
      <c r="F122" s="36">
        <v>286500</v>
      </c>
      <c r="G122" s="36">
        <v>288100</v>
      </c>
      <c r="H122" s="36">
        <v>288100</v>
      </c>
      <c r="I122" s="36">
        <v>289400</v>
      </c>
      <c r="J122" s="36">
        <v>292600</v>
      </c>
      <c r="K122" s="36">
        <v>297000</v>
      </c>
      <c r="L122" s="36">
        <v>301000</v>
      </c>
    </row>
    <row r="123" spans="1:12" ht="15.75" x14ac:dyDescent="0.25">
      <c r="A123" s="5"/>
      <c r="C123" s="3"/>
      <c r="D123" s="3" t="s">
        <v>84</v>
      </c>
      <c r="E123" s="3"/>
      <c r="F123" s="36">
        <v>200</v>
      </c>
      <c r="G123" s="36">
        <v>100</v>
      </c>
      <c r="H123" s="36">
        <v>100</v>
      </c>
      <c r="I123" s="36">
        <v>100</v>
      </c>
      <c r="J123" s="36">
        <v>100</v>
      </c>
      <c r="K123" s="36">
        <v>100</v>
      </c>
      <c r="L123" s="36">
        <v>100</v>
      </c>
    </row>
    <row r="124" spans="1:12" ht="15.75" x14ac:dyDescent="0.25">
      <c r="A124" s="5"/>
      <c r="C124" s="3"/>
      <c r="D124" s="3"/>
      <c r="E124" s="3"/>
      <c r="F124" s="34"/>
      <c r="G124" s="34"/>
      <c r="H124" s="34"/>
      <c r="I124" s="34"/>
      <c r="J124" s="34"/>
      <c r="K124" s="34"/>
      <c r="L124" s="34"/>
    </row>
    <row r="125" spans="1:12" ht="15.75" x14ac:dyDescent="0.25">
      <c r="A125" s="5"/>
      <c r="C125" s="3"/>
      <c r="D125" s="3" t="s">
        <v>157</v>
      </c>
      <c r="E125" s="3"/>
      <c r="F125" s="45">
        <v>220200</v>
      </c>
      <c r="G125" s="45">
        <v>221000</v>
      </c>
      <c r="H125" s="45">
        <v>220800</v>
      </c>
      <c r="I125" s="45">
        <v>221800</v>
      </c>
      <c r="J125" s="45">
        <v>224200</v>
      </c>
      <c r="K125" s="45">
        <v>227600</v>
      </c>
      <c r="L125" s="45">
        <v>230600</v>
      </c>
    </row>
    <row r="126" spans="1:12" ht="15.75" x14ac:dyDescent="0.25">
      <c r="A126" s="5"/>
      <c r="C126" s="3"/>
      <c r="D126" s="3" t="s">
        <v>158</v>
      </c>
      <c r="E126" s="3"/>
      <c r="F126" s="45">
        <v>66500</v>
      </c>
      <c r="G126" s="45">
        <v>67200</v>
      </c>
      <c r="H126" s="45">
        <v>67400</v>
      </c>
      <c r="I126" s="45">
        <v>67700</v>
      </c>
      <c r="J126" s="45">
        <v>68500</v>
      </c>
      <c r="K126" s="45">
        <v>69500</v>
      </c>
      <c r="L126" s="45">
        <v>70500</v>
      </c>
    </row>
    <row r="127" spans="1:12" ht="15.75" x14ac:dyDescent="0.25">
      <c r="A127" s="5"/>
      <c r="C127" s="3"/>
      <c r="D127" s="3"/>
      <c r="E127" s="3"/>
      <c r="F127" s="34"/>
      <c r="G127" s="34"/>
      <c r="H127" s="34"/>
      <c r="I127" s="34"/>
      <c r="J127" s="34"/>
      <c r="K127" s="34"/>
      <c r="L127" s="34"/>
    </row>
    <row r="128" spans="1:12" ht="15.75" x14ac:dyDescent="0.25">
      <c r="A128" s="5"/>
      <c r="C128" s="3" t="s">
        <v>9</v>
      </c>
      <c r="D128" s="3"/>
      <c r="E128" s="3"/>
      <c r="F128" s="36">
        <v>28920</v>
      </c>
      <c r="G128" s="36">
        <v>28420</v>
      </c>
      <c r="H128" s="36">
        <v>28050</v>
      </c>
      <c r="I128" s="36">
        <v>27790</v>
      </c>
      <c r="J128" s="36">
        <v>27740</v>
      </c>
      <c r="K128" s="36">
        <v>27800</v>
      </c>
      <c r="L128" s="36">
        <v>27830</v>
      </c>
    </row>
    <row r="129" spans="1:12" ht="15.75" x14ac:dyDescent="0.25">
      <c r="A129" s="5"/>
      <c r="C129" s="3"/>
      <c r="D129" s="3" t="s">
        <v>10</v>
      </c>
      <c r="E129" s="3"/>
      <c r="F129" s="36">
        <v>28920</v>
      </c>
      <c r="G129" s="36">
        <v>28420</v>
      </c>
      <c r="H129" s="36">
        <v>28040</v>
      </c>
      <c r="I129" s="36">
        <v>27790</v>
      </c>
      <c r="J129" s="36">
        <v>27740</v>
      </c>
      <c r="K129" s="36">
        <v>27800</v>
      </c>
      <c r="L129" s="36">
        <v>27830</v>
      </c>
    </row>
    <row r="130" spans="1:12" ht="15.75" x14ac:dyDescent="0.25">
      <c r="A130" s="5"/>
      <c r="C130" s="3"/>
      <c r="D130" s="3" t="s">
        <v>85</v>
      </c>
      <c r="E130" s="3"/>
      <c r="F130" s="36">
        <v>39790</v>
      </c>
      <c r="G130" s="36">
        <v>39880</v>
      </c>
      <c r="H130" s="36">
        <v>40130</v>
      </c>
      <c r="I130" s="36">
        <v>40560</v>
      </c>
      <c r="J130" s="36">
        <v>41030</v>
      </c>
      <c r="K130" s="36">
        <v>41520</v>
      </c>
      <c r="L130" s="36">
        <v>42020</v>
      </c>
    </row>
    <row r="131" spans="1:12" ht="12" customHeight="1" x14ac:dyDescent="0.25">
      <c r="A131" s="5"/>
      <c r="B131" s="3"/>
      <c r="C131" s="3"/>
      <c r="D131" s="3"/>
      <c r="E131" s="3"/>
      <c r="F131" s="34"/>
      <c r="G131" s="34"/>
      <c r="H131" s="34"/>
      <c r="I131" s="34"/>
      <c r="J131" s="34"/>
      <c r="K131" s="34"/>
      <c r="L131" s="34"/>
    </row>
    <row r="132" spans="1:12" ht="13.5" customHeight="1" x14ac:dyDescent="0.25">
      <c r="A132" s="5"/>
      <c r="B132" s="3"/>
      <c r="C132" s="3"/>
      <c r="D132" s="3" t="s">
        <v>159</v>
      </c>
      <c r="E132" s="3"/>
      <c r="F132" s="45">
        <v>29730</v>
      </c>
      <c r="G132" s="45">
        <v>29220</v>
      </c>
      <c r="H132" s="45">
        <v>28840</v>
      </c>
      <c r="I132" s="45">
        <v>28570</v>
      </c>
      <c r="J132" s="45">
        <v>28520</v>
      </c>
      <c r="K132" s="45">
        <v>28580</v>
      </c>
      <c r="L132" s="45">
        <v>28610</v>
      </c>
    </row>
    <row r="133" spans="1:12" ht="16.5" customHeight="1" x14ac:dyDescent="0.25">
      <c r="A133" s="5"/>
      <c r="B133" s="3"/>
      <c r="C133" s="3"/>
      <c r="D133" s="3" t="s">
        <v>160</v>
      </c>
      <c r="E133" s="3"/>
      <c r="F133" s="45">
        <v>26240</v>
      </c>
      <c r="G133" s="45">
        <v>25830</v>
      </c>
      <c r="H133" s="45">
        <v>25480</v>
      </c>
      <c r="I133" s="45">
        <v>25260</v>
      </c>
      <c r="J133" s="45">
        <v>25180</v>
      </c>
      <c r="K133" s="45">
        <v>25260</v>
      </c>
      <c r="L133" s="45">
        <v>25300</v>
      </c>
    </row>
    <row r="134" spans="1:12" ht="9.9499999999999993" customHeight="1" x14ac:dyDescent="0.25">
      <c r="A134" s="5"/>
      <c r="B134" s="3"/>
      <c r="C134" s="3"/>
      <c r="D134" s="3"/>
      <c r="E134" s="3"/>
      <c r="F134" s="34"/>
      <c r="G134" s="34"/>
      <c r="H134" s="34"/>
      <c r="I134" s="34"/>
      <c r="J134" s="34"/>
      <c r="K134" s="34"/>
      <c r="L134" s="34"/>
    </row>
    <row r="135" spans="1:12" ht="15.75" x14ac:dyDescent="0.25">
      <c r="A135" s="5"/>
      <c r="C135" s="3" t="s">
        <v>86</v>
      </c>
      <c r="D135" s="3"/>
      <c r="E135" s="3"/>
      <c r="F135" s="47">
        <v>1.0280667000000001</v>
      </c>
      <c r="G135" s="47">
        <v>1.0249999999999999</v>
      </c>
      <c r="H135" s="47">
        <v>1.0249999999999999</v>
      </c>
      <c r="I135" s="47">
        <v>1.0249999999999999</v>
      </c>
      <c r="J135" s="47">
        <v>1.0249999999999999</v>
      </c>
      <c r="K135" s="47">
        <v>1.0249999999999999</v>
      </c>
      <c r="L135" s="47">
        <v>1.0249999999999999</v>
      </c>
    </row>
    <row r="136" spans="1:12" ht="12.75" customHeight="1" x14ac:dyDescent="0.25">
      <c r="A136" s="5"/>
      <c r="C136" s="3"/>
      <c r="D136" s="3"/>
      <c r="E136" s="3"/>
      <c r="F136" s="35"/>
      <c r="G136" s="35"/>
      <c r="H136" s="35"/>
      <c r="I136" s="35"/>
      <c r="J136" s="35"/>
      <c r="K136" s="35"/>
      <c r="L136" s="35"/>
    </row>
    <row r="137" spans="1:12" ht="15.75" x14ac:dyDescent="0.25">
      <c r="A137" s="5"/>
      <c r="C137" s="3" t="s">
        <v>11</v>
      </c>
      <c r="D137" s="3"/>
      <c r="E137" s="3"/>
      <c r="F137" s="36">
        <v>2400</v>
      </c>
      <c r="G137" s="36">
        <v>2400</v>
      </c>
      <c r="H137" s="36">
        <v>2400</v>
      </c>
      <c r="I137" s="36">
        <v>2400</v>
      </c>
      <c r="J137" s="36">
        <v>2400</v>
      </c>
      <c r="K137" s="36">
        <v>2400</v>
      </c>
      <c r="L137" s="36">
        <v>2400</v>
      </c>
    </row>
    <row r="138" spans="1:12" ht="19.5" customHeight="1" x14ac:dyDescent="0.25">
      <c r="A138" s="4"/>
      <c r="B138" s="20"/>
      <c r="C138" s="3" t="s">
        <v>12</v>
      </c>
      <c r="D138" s="3"/>
      <c r="E138" s="3"/>
      <c r="F138" s="36">
        <v>25370</v>
      </c>
      <c r="G138" s="36">
        <v>25370</v>
      </c>
      <c r="H138" s="36">
        <v>25370</v>
      </c>
      <c r="I138" s="36">
        <v>25370</v>
      </c>
      <c r="J138" s="36">
        <v>25370</v>
      </c>
      <c r="K138" s="36">
        <v>25370</v>
      </c>
      <c r="L138" s="36">
        <v>25370</v>
      </c>
    </row>
    <row r="139" spans="1:12" s="6" customFormat="1" ht="9.75" customHeight="1" x14ac:dyDescent="0.25">
      <c r="A139" s="4"/>
      <c r="B139" s="20"/>
      <c r="C139" s="3"/>
      <c r="D139" s="3"/>
      <c r="E139" s="3"/>
      <c r="F139" s="56"/>
      <c r="G139" s="56"/>
      <c r="H139" s="56"/>
      <c r="I139" s="56"/>
      <c r="J139" s="56"/>
      <c r="K139" s="56"/>
      <c r="L139" s="56"/>
    </row>
    <row r="140" spans="1:12" ht="16.5" thickBot="1" x14ac:dyDescent="0.3">
      <c r="A140" s="5"/>
      <c r="B140" s="16" t="s">
        <v>131</v>
      </c>
      <c r="C140" s="17"/>
      <c r="D140" s="17"/>
      <c r="E140" s="17"/>
      <c r="F140" s="57"/>
      <c r="G140" s="57"/>
      <c r="H140" s="57"/>
      <c r="I140" s="57"/>
      <c r="J140" s="57"/>
      <c r="K140" s="57"/>
      <c r="L140" s="57"/>
    </row>
    <row r="141" spans="1:12" ht="16.5" thickTop="1" x14ac:dyDescent="0.25">
      <c r="A141" s="5"/>
      <c r="C141" s="5" t="s">
        <v>22</v>
      </c>
      <c r="D141" s="5"/>
      <c r="E141" s="5"/>
      <c r="F141" s="44">
        <v>803415.55167325225</v>
      </c>
      <c r="G141" s="44">
        <v>890300</v>
      </c>
      <c r="H141" s="44">
        <v>946100</v>
      </c>
      <c r="I141" s="44">
        <v>1028600</v>
      </c>
      <c r="J141" s="44">
        <v>1103200</v>
      </c>
      <c r="K141" s="44">
        <v>1183300</v>
      </c>
      <c r="L141" s="44">
        <v>1241200</v>
      </c>
    </row>
    <row r="142" spans="1:12" ht="15.75" x14ac:dyDescent="0.25">
      <c r="A142" s="5"/>
      <c r="C142" s="3" t="s">
        <v>98</v>
      </c>
      <c r="D142" s="3"/>
      <c r="E142" s="3"/>
      <c r="F142" s="45">
        <v>803400</v>
      </c>
      <c r="G142" s="45">
        <v>890300</v>
      </c>
      <c r="H142" s="45">
        <v>946100</v>
      </c>
      <c r="I142" s="45">
        <v>1028600</v>
      </c>
      <c r="J142" s="45">
        <v>1103200</v>
      </c>
      <c r="K142" s="45">
        <v>1183300</v>
      </c>
      <c r="L142" s="45">
        <v>1241200</v>
      </c>
    </row>
    <row r="143" spans="1:12" ht="15.75" x14ac:dyDescent="0.25">
      <c r="A143" s="5"/>
      <c r="C143" s="3"/>
      <c r="D143" s="3"/>
      <c r="E143" s="3" t="s">
        <v>118</v>
      </c>
      <c r="F143" s="45">
        <v>422700</v>
      </c>
      <c r="G143" s="45">
        <v>483400</v>
      </c>
      <c r="H143" s="45">
        <v>517500</v>
      </c>
      <c r="I143" s="45">
        <v>552600</v>
      </c>
      <c r="J143" s="45">
        <v>591700</v>
      </c>
      <c r="K143" s="45">
        <v>635000</v>
      </c>
      <c r="L143" s="45">
        <v>656100</v>
      </c>
    </row>
    <row r="144" spans="1:12" ht="15.75" x14ac:dyDescent="0.25">
      <c r="A144" s="5"/>
      <c r="C144" s="3"/>
      <c r="D144" s="3"/>
      <c r="E144" s="3" t="s">
        <v>119</v>
      </c>
      <c r="F144" s="45">
        <v>380700</v>
      </c>
      <c r="G144" s="45">
        <v>406900</v>
      </c>
      <c r="H144" s="45">
        <v>428600</v>
      </c>
      <c r="I144" s="45">
        <v>476000</v>
      </c>
      <c r="J144" s="45">
        <v>511600</v>
      </c>
      <c r="K144" s="45">
        <v>548300</v>
      </c>
      <c r="L144" s="45">
        <v>585100</v>
      </c>
    </row>
    <row r="145" spans="1:23" ht="15.75" x14ac:dyDescent="0.25">
      <c r="A145" s="5"/>
      <c r="C145" s="3"/>
      <c r="D145" s="3"/>
      <c r="E145" s="3"/>
      <c r="F145" s="45"/>
      <c r="G145" s="45"/>
      <c r="H145" s="45"/>
      <c r="I145" s="45"/>
      <c r="J145" s="45"/>
      <c r="K145" s="45"/>
      <c r="L145" s="45"/>
    </row>
    <row r="146" spans="1:23" ht="15.75" x14ac:dyDescent="0.25">
      <c r="A146" s="5"/>
      <c r="C146" s="3" t="s">
        <v>79</v>
      </c>
      <c r="D146" s="3"/>
      <c r="E146" s="3"/>
      <c r="F146" s="45">
        <v>19700</v>
      </c>
      <c r="G146" s="45">
        <v>21000</v>
      </c>
      <c r="H146" s="45">
        <v>21800</v>
      </c>
      <c r="I146" s="45">
        <v>23500</v>
      </c>
      <c r="J146" s="45">
        <v>24700</v>
      </c>
      <c r="K146" s="45">
        <v>25800</v>
      </c>
      <c r="L146" s="45">
        <v>26600</v>
      </c>
    </row>
    <row r="147" spans="1:23" ht="15.75" x14ac:dyDescent="0.25">
      <c r="A147" s="5"/>
      <c r="C147" s="3"/>
      <c r="D147" s="3"/>
      <c r="E147" s="3" t="s">
        <v>120</v>
      </c>
      <c r="F147" s="45">
        <v>4800</v>
      </c>
      <c r="G147" s="45">
        <v>5400</v>
      </c>
      <c r="H147" s="45">
        <v>5700</v>
      </c>
      <c r="I147" s="45">
        <v>6000</v>
      </c>
      <c r="J147" s="45">
        <v>6400</v>
      </c>
      <c r="K147" s="45">
        <v>6700</v>
      </c>
      <c r="L147" s="45">
        <v>6700</v>
      </c>
    </row>
    <row r="148" spans="1:23" ht="15.75" x14ac:dyDescent="0.25">
      <c r="A148" s="5"/>
      <c r="C148" s="3"/>
      <c r="D148" s="3"/>
      <c r="E148" s="3" t="s">
        <v>121</v>
      </c>
      <c r="F148" s="45">
        <v>14900</v>
      </c>
      <c r="G148" s="45">
        <v>15600</v>
      </c>
      <c r="H148" s="45">
        <v>16100</v>
      </c>
      <c r="I148" s="45">
        <v>17500</v>
      </c>
      <c r="J148" s="45">
        <v>18300</v>
      </c>
      <c r="K148" s="45">
        <v>19100</v>
      </c>
      <c r="L148" s="45">
        <v>19900</v>
      </c>
    </row>
    <row r="149" spans="1:23" ht="15.75" x14ac:dyDescent="0.25">
      <c r="A149" s="5"/>
      <c r="C149" s="3"/>
      <c r="D149" s="3"/>
      <c r="E149" s="3"/>
      <c r="F149" s="45"/>
      <c r="G149" s="45"/>
      <c r="H149" s="45"/>
      <c r="I149" s="45"/>
      <c r="J149" s="45"/>
      <c r="K149" s="45"/>
      <c r="L149" s="45"/>
    </row>
    <row r="150" spans="1:23" ht="15.75" x14ac:dyDescent="0.25">
      <c r="A150" s="5"/>
      <c r="C150" s="3" t="s">
        <v>97</v>
      </c>
      <c r="D150" s="3"/>
      <c r="E150" s="3"/>
      <c r="F150" s="45">
        <v>39220</v>
      </c>
      <c r="G150" s="45">
        <v>40500</v>
      </c>
      <c r="H150" s="45">
        <v>41360</v>
      </c>
      <c r="I150" s="45">
        <v>41860</v>
      </c>
      <c r="J150" s="45">
        <v>42880</v>
      </c>
      <c r="K150" s="45">
        <v>44040</v>
      </c>
      <c r="L150" s="45">
        <v>44800</v>
      </c>
    </row>
    <row r="151" spans="1:23" ht="15.75" x14ac:dyDescent="0.25">
      <c r="A151" s="5"/>
      <c r="C151" s="3"/>
      <c r="D151" s="3"/>
      <c r="E151" s="3" t="s">
        <v>122</v>
      </c>
      <c r="F151" s="45">
        <v>85040</v>
      </c>
      <c r="G151" s="45">
        <v>85800</v>
      </c>
      <c r="H151" s="45">
        <v>86500</v>
      </c>
      <c r="I151" s="45">
        <v>87530</v>
      </c>
      <c r="J151" s="45">
        <v>89260</v>
      </c>
      <c r="K151" s="45">
        <v>91450</v>
      </c>
      <c r="L151" s="45">
        <v>93510</v>
      </c>
    </row>
    <row r="152" spans="1:23" ht="15.75" x14ac:dyDescent="0.25">
      <c r="A152" s="5"/>
      <c r="C152" s="3"/>
      <c r="D152" s="3"/>
      <c r="E152" s="3" t="s">
        <v>123</v>
      </c>
      <c r="F152" s="45">
        <v>24540</v>
      </c>
      <c r="G152" s="45">
        <v>24880</v>
      </c>
      <c r="H152" s="45">
        <v>25370</v>
      </c>
      <c r="I152" s="45">
        <v>26070</v>
      </c>
      <c r="J152" s="45">
        <v>26790</v>
      </c>
      <c r="K152" s="45">
        <v>27520</v>
      </c>
      <c r="L152" s="45">
        <v>28280</v>
      </c>
    </row>
    <row r="153" spans="1:23" ht="15.75" x14ac:dyDescent="0.25">
      <c r="A153" s="5"/>
      <c r="C153" s="78"/>
      <c r="D153" s="78"/>
      <c r="E153" s="78"/>
      <c r="F153" s="45"/>
      <c r="G153" s="45"/>
      <c r="H153" s="45"/>
      <c r="I153" s="45"/>
      <c r="J153" s="45"/>
      <c r="K153" s="45"/>
      <c r="L153" s="45"/>
    </row>
    <row r="154" spans="1:23" ht="24.95" customHeight="1" x14ac:dyDescent="0.25">
      <c r="A154" s="4"/>
      <c r="B154" s="20"/>
      <c r="C154" s="77" t="s">
        <v>96</v>
      </c>
      <c r="D154" s="77"/>
      <c r="E154" s="77"/>
      <c r="F154" s="46">
        <v>1.038756</v>
      </c>
      <c r="G154" s="46">
        <v>1.0469999999999999</v>
      </c>
      <c r="H154" s="46">
        <v>1.0469999999999999</v>
      </c>
      <c r="I154" s="46">
        <v>1.0449999999999999</v>
      </c>
      <c r="J154" s="46">
        <v>1.0429999999999999</v>
      </c>
      <c r="K154" s="46">
        <v>1.0429999999999999</v>
      </c>
      <c r="L154" s="46">
        <v>1.04</v>
      </c>
    </row>
    <row r="155" spans="1:23" ht="15.75" x14ac:dyDescent="0.25">
      <c r="A155" s="5"/>
      <c r="B155" s="20"/>
      <c r="C155" s="3"/>
      <c r="D155" s="3"/>
      <c r="E155" s="3"/>
      <c r="F155" s="35"/>
      <c r="G155" s="35"/>
      <c r="H155" s="35"/>
      <c r="I155" s="35"/>
      <c r="J155" s="35"/>
      <c r="K155" s="35"/>
      <c r="L155" s="35"/>
    </row>
    <row r="156" spans="1:23" ht="15.75" x14ac:dyDescent="0.25">
      <c r="A156" s="5"/>
      <c r="B156" s="20"/>
      <c r="C156" s="3" t="s">
        <v>79</v>
      </c>
      <c r="D156" s="3"/>
      <c r="E156" s="3"/>
      <c r="F156" s="35"/>
      <c r="G156" s="35"/>
      <c r="H156" s="35"/>
      <c r="I156" s="35"/>
      <c r="J156" s="35"/>
      <c r="K156" s="35"/>
      <c r="L156" s="35"/>
    </row>
    <row r="157" spans="1:23" ht="15.75" x14ac:dyDescent="0.25">
      <c r="A157" s="5"/>
      <c r="B157" s="20"/>
      <c r="C157" s="3"/>
      <c r="D157" s="3"/>
      <c r="E157" s="3" t="s">
        <v>164</v>
      </c>
      <c r="F157" s="45">
        <v>10900</v>
      </c>
      <c r="G157" s="45">
        <v>11700</v>
      </c>
      <c r="H157" s="45">
        <v>12200</v>
      </c>
      <c r="I157" s="45">
        <v>13200</v>
      </c>
      <c r="J157" s="45">
        <v>13900</v>
      </c>
      <c r="K157" s="45">
        <v>14600</v>
      </c>
      <c r="L157" s="45">
        <v>15200</v>
      </c>
      <c r="Q157" s="69"/>
      <c r="R157" s="69"/>
      <c r="S157" s="69"/>
      <c r="T157" s="69"/>
      <c r="U157" s="69"/>
      <c r="V157" s="69"/>
      <c r="W157" s="69"/>
    </row>
    <row r="158" spans="1:23" ht="15.75" x14ac:dyDescent="0.25">
      <c r="A158" s="5"/>
      <c r="B158" s="20"/>
      <c r="C158" s="3"/>
      <c r="D158" s="3"/>
      <c r="E158" s="3" t="s">
        <v>165</v>
      </c>
      <c r="F158" s="45">
        <v>8800</v>
      </c>
      <c r="G158" s="45">
        <v>9300</v>
      </c>
      <c r="H158" s="45">
        <v>9600</v>
      </c>
      <c r="I158" s="45">
        <v>10300</v>
      </c>
      <c r="J158" s="45">
        <v>10800</v>
      </c>
      <c r="K158" s="45">
        <v>11200</v>
      </c>
      <c r="L158" s="45">
        <v>11400</v>
      </c>
      <c r="Q158" s="69"/>
      <c r="R158" s="69"/>
      <c r="S158" s="69"/>
      <c r="T158" s="69"/>
      <c r="U158" s="69"/>
      <c r="V158" s="69"/>
      <c r="W158" s="69"/>
    </row>
    <row r="159" spans="1:23" ht="15.75" x14ac:dyDescent="0.25">
      <c r="A159" s="5"/>
      <c r="B159" s="20"/>
      <c r="C159" s="3" t="s">
        <v>162</v>
      </c>
      <c r="D159" s="3"/>
      <c r="E159" s="3"/>
      <c r="F159" s="45"/>
      <c r="G159" s="45"/>
      <c r="H159" s="45"/>
      <c r="I159" s="45"/>
      <c r="J159" s="45"/>
      <c r="K159" s="45"/>
      <c r="L159" s="45"/>
      <c r="Q159" s="69"/>
      <c r="R159" s="69"/>
      <c r="S159" s="69"/>
      <c r="T159" s="69"/>
      <c r="U159" s="69"/>
      <c r="V159" s="69"/>
      <c r="W159" s="69"/>
    </row>
    <row r="160" spans="1:23" ht="15.75" x14ac:dyDescent="0.25">
      <c r="A160" s="5"/>
      <c r="B160" s="20"/>
      <c r="C160" s="3"/>
      <c r="D160" s="3"/>
      <c r="E160" s="3" t="s">
        <v>164</v>
      </c>
      <c r="F160" s="45">
        <v>45400</v>
      </c>
      <c r="G160" s="45">
        <v>46100</v>
      </c>
      <c r="H160" s="45">
        <v>47300</v>
      </c>
      <c r="I160" s="45">
        <v>47000</v>
      </c>
      <c r="J160" s="45">
        <v>48100</v>
      </c>
      <c r="K160" s="45">
        <v>49300</v>
      </c>
      <c r="L160" s="45">
        <v>50300</v>
      </c>
      <c r="Q160" s="69"/>
      <c r="R160" s="69"/>
      <c r="S160" s="69"/>
      <c r="T160" s="69"/>
      <c r="U160" s="69"/>
      <c r="V160" s="69"/>
      <c r="W160" s="69"/>
    </row>
    <row r="161" spans="1:23" ht="15.75" x14ac:dyDescent="0.25">
      <c r="A161" s="5"/>
      <c r="B161" s="20"/>
      <c r="C161" s="3"/>
      <c r="D161" s="3"/>
      <c r="E161" s="3" t="s">
        <v>165</v>
      </c>
      <c r="F161" s="45">
        <v>32800</v>
      </c>
      <c r="G161" s="45">
        <v>33500</v>
      </c>
      <c r="H161" s="45">
        <v>34600</v>
      </c>
      <c r="I161" s="45">
        <v>34700</v>
      </c>
      <c r="J161" s="45">
        <v>35700</v>
      </c>
      <c r="K161" s="45">
        <v>36800</v>
      </c>
      <c r="L161" s="45">
        <v>37600</v>
      </c>
      <c r="Q161" s="70"/>
      <c r="R161" s="70"/>
      <c r="S161" s="70"/>
      <c r="T161" s="70"/>
      <c r="U161" s="70"/>
      <c r="V161" s="70"/>
      <c r="W161" s="70"/>
    </row>
    <row r="162" spans="1:23" ht="15.75" x14ac:dyDescent="0.25">
      <c r="A162" s="5"/>
      <c r="B162" s="20"/>
      <c r="C162" s="3" t="s">
        <v>163</v>
      </c>
      <c r="D162" s="3"/>
      <c r="E162" s="3"/>
      <c r="F162" s="45"/>
      <c r="G162" s="45"/>
      <c r="H162" s="45"/>
      <c r="I162" s="45"/>
      <c r="J162" s="45"/>
      <c r="K162" s="45"/>
      <c r="L162" s="45"/>
      <c r="Q162" s="70"/>
      <c r="R162" s="70"/>
      <c r="S162" s="70"/>
      <c r="T162" s="70"/>
      <c r="U162" s="70"/>
      <c r="V162" s="70"/>
      <c r="W162" s="70"/>
    </row>
    <row r="163" spans="1:23" ht="15.75" x14ac:dyDescent="0.25">
      <c r="A163" s="5"/>
      <c r="B163" s="20"/>
      <c r="C163" s="3"/>
      <c r="D163" s="3"/>
      <c r="E163" s="3" t="s">
        <v>164</v>
      </c>
      <c r="F163" s="45">
        <v>506000</v>
      </c>
      <c r="G163" s="45">
        <v>562000</v>
      </c>
      <c r="H163" s="45">
        <v>599000</v>
      </c>
      <c r="I163" s="45">
        <v>653000</v>
      </c>
      <c r="J163" s="45">
        <v>702000</v>
      </c>
      <c r="K163" s="45">
        <v>755000</v>
      </c>
      <c r="L163" s="45">
        <v>795000</v>
      </c>
      <c r="Q163" s="70"/>
      <c r="R163" s="70"/>
      <c r="S163" s="70"/>
      <c r="T163" s="70"/>
      <c r="U163" s="70"/>
      <c r="V163" s="70"/>
      <c r="W163" s="70"/>
    </row>
    <row r="164" spans="1:23" ht="15.75" x14ac:dyDescent="0.25">
      <c r="A164" s="5"/>
      <c r="B164" s="20"/>
      <c r="C164" s="3"/>
      <c r="D164" s="3"/>
      <c r="E164" s="3" t="s">
        <v>165</v>
      </c>
      <c r="F164" s="45">
        <v>297000</v>
      </c>
      <c r="G164" s="45">
        <v>328000</v>
      </c>
      <c r="H164" s="45">
        <v>347000</v>
      </c>
      <c r="I164" s="45">
        <v>376000</v>
      </c>
      <c r="J164" s="45">
        <v>401000</v>
      </c>
      <c r="K164" s="45">
        <v>428000</v>
      </c>
      <c r="L164" s="45">
        <v>447000</v>
      </c>
      <c r="Q164" s="45"/>
      <c r="R164" s="45"/>
      <c r="S164" s="45"/>
      <c r="T164" s="45"/>
      <c r="U164" s="45"/>
      <c r="V164" s="45"/>
      <c r="W164" s="45"/>
    </row>
    <row r="165" spans="1:23" ht="15.75" x14ac:dyDescent="0.25">
      <c r="A165" s="5"/>
      <c r="B165" s="20"/>
      <c r="C165" s="3"/>
      <c r="D165" s="3"/>
      <c r="E165" s="3"/>
      <c r="F165" s="55"/>
      <c r="G165" s="55"/>
      <c r="H165" s="55"/>
      <c r="I165" s="55"/>
      <c r="J165" s="55"/>
      <c r="K165" s="55"/>
      <c r="L165" s="55"/>
      <c r="Q165" s="70"/>
      <c r="R165" s="70"/>
      <c r="S165" s="70"/>
      <c r="T165" s="70"/>
      <c r="U165" s="70"/>
      <c r="V165" s="70"/>
      <c r="W165" s="70"/>
    </row>
    <row r="166" spans="1:23" ht="16.5" thickBot="1" x14ac:dyDescent="0.3">
      <c r="A166" s="5"/>
      <c r="B166" s="16" t="s">
        <v>139</v>
      </c>
      <c r="C166" s="17"/>
      <c r="D166" s="17"/>
      <c r="E166" s="17"/>
      <c r="F166" s="57"/>
      <c r="G166" s="57"/>
      <c r="H166" s="57"/>
      <c r="I166" s="57"/>
      <c r="J166" s="57"/>
      <c r="K166" s="57"/>
      <c r="L166" s="57"/>
      <c r="Q166" s="70"/>
      <c r="R166" s="70"/>
      <c r="S166" s="70"/>
      <c r="T166" s="70"/>
      <c r="U166" s="70"/>
      <c r="V166" s="70"/>
      <c r="W166" s="70"/>
    </row>
    <row r="167" spans="1:23" ht="16.5" thickTop="1" x14ac:dyDescent="0.25">
      <c r="A167" s="5"/>
      <c r="C167" s="5" t="s">
        <v>22</v>
      </c>
      <c r="D167" s="5"/>
      <c r="E167" s="5"/>
      <c r="F167" s="41">
        <v>555100</v>
      </c>
      <c r="G167" s="41">
        <v>532728</v>
      </c>
      <c r="H167" s="41">
        <v>539000</v>
      </c>
      <c r="I167" s="41">
        <v>548203</v>
      </c>
      <c r="J167" s="41">
        <v>558975</v>
      </c>
      <c r="K167" s="41">
        <v>571338</v>
      </c>
      <c r="L167" s="41">
        <v>584516</v>
      </c>
      <c r="Q167" s="70"/>
      <c r="R167" s="70"/>
      <c r="S167" s="70"/>
      <c r="T167" s="70"/>
      <c r="U167" s="70"/>
      <c r="V167" s="70"/>
      <c r="W167" s="70"/>
    </row>
    <row r="168" spans="1:23" ht="15.75" x14ac:dyDescent="0.25">
      <c r="A168" s="5"/>
      <c r="B168" s="20"/>
      <c r="C168" s="3"/>
      <c r="D168" s="3"/>
      <c r="E168" s="3"/>
      <c r="F168" s="59"/>
      <c r="G168" s="59"/>
      <c r="H168" s="59"/>
      <c r="I168" s="59"/>
      <c r="J168" s="58"/>
      <c r="K168" s="58"/>
      <c r="L168" s="58"/>
      <c r="Q168" s="45"/>
      <c r="R168" s="45"/>
      <c r="S168" s="45"/>
      <c r="T168" s="45"/>
      <c r="U168" s="45"/>
      <c r="V168" s="45"/>
      <c r="W168" s="45"/>
    </row>
    <row r="169" spans="1:23" x14ac:dyDescent="0.2">
      <c r="F169" s="55"/>
      <c r="G169" s="55"/>
      <c r="H169" s="55"/>
      <c r="I169" s="55"/>
      <c r="J169" s="55"/>
      <c r="K169" s="55"/>
      <c r="L169" s="55"/>
      <c r="Q169" s="70"/>
      <c r="R169" s="70"/>
      <c r="S169" s="70"/>
      <c r="T169" s="70"/>
      <c r="U169" s="70"/>
      <c r="V169" s="70"/>
      <c r="W169" s="70"/>
    </row>
    <row r="170" spans="1:23" s="6" customFormat="1" ht="49.5" customHeight="1" x14ac:dyDescent="0.2">
      <c r="A170" s="18" t="s">
        <v>101</v>
      </c>
      <c r="B170" s="20"/>
      <c r="C170" s="24"/>
      <c r="D170" s="24"/>
      <c r="E170" s="24"/>
      <c r="F170" s="56"/>
      <c r="G170" s="56"/>
      <c r="H170" s="56"/>
      <c r="I170" s="56"/>
      <c r="J170" s="56"/>
      <c r="K170" s="56"/>
      <c r="L170" s="56"/>
      <c r="Q170" s="70"/>
      <c r="R170" s="70"/>
      <c r="S170" s="70"/>
      <c r="T170" s="70"/>
      <c r="U170" s="70"/>
      <c r="V170" s="70"/>
      <c r="W170" s="70"/>
    </row>
    <row r="171" spans="1:23" ht="21" customHeight="1" thickBot="1" x14ac:dyDescent="0.3">
      <c r="A171" s="5"/>
      <c r="B171" s="16" t="s">
        <v>144</v>
      </c>
      <c r="C171" s="17"/>
      <c r="D171" s="17"/>
      <c r="E171" s="17"/>
      <c r="F171" s="57"/>
      <c r="G171" s="57"/>
      <c r="H171" s="57"/>
      <c r="I171" s="57"/>
      <c r="J171" s="57"/>
      <c r="K171" s="57"/>
      <c r="L171" s="57"/>
      <c r="Q171" s="70"/>
      <c r="R171" s="70"/>
      <c r="S171" s="70"/>
      <c r="T171" s="70"/>
      <c r="U171" s="70"/>
      <c r="V171" s="70"/>
      <c r="W171" s="70"/>
    </row>
    <row r="172" spans="1:23" ht="16.5" thickTop="1" x14ac:dyDescent="0.25">
      <c r="A172" s="5"/>
      <c r="C172" s="5" t="s">
        <v>22</v>
      </c>
      <c r="D172" s="5"/>
      <c r="E172" s="5"/>
      <c r="F172" s="41">
        <v>904916</v>
      </c>
      <c r="G172" s="41">
        <v>917000</v>
      </c>
      <c r="H172" s="41">
        <v>1000800</v>
      </c>
      <c r="I172" s="41">
        <v>1164700</v>
      </c>
      <c r="J172" s="41">
        <v>1223900</v>
      </c>
      <c r="K172" s="41">
        <v>1195700</v>
      </c>
      <c r="L172" s="41">
        <v>1215000</v>
      </c>
      <c r="Q172" s="71"/>
      <c r="R172" s="71"/>
      <c r="S172" s="71"/>
      <c r="T172" s="71"/>
      <c r="U172" s="71"/>
      <c r="V172" s="71"/>
      <c r="W172" s="71"/>
    </row>
    <row r="173" spans="1:23" ht="12" customHeight="1" x14ac:dyDescent="0.25">
      <c r="A173" s="5"/>
      <c r="B173" s="3"/>
      <c r="C173" s="21"/>
      <c r="D173" s="3"/>
      <c r="E173" s="3"/>
      <c r="F173" s="32"/>
      <c r="G173" s="32"/>
      <c r="H173" s="32"/>
      <c r="I173" s="32"/>
      <c r="J173" s="32"/>
      <c r="K173" s="32"/>
      <c r="L173" s="32"/>
      <c r="Q173" s="72"/>
      <c r="R173" s="72"/>
      <c r="S173" s="72"/>
      <c r="T173" s="72"/>
      <c r="U173" s="72"/>
      <c r="V173" s="72"/>
      <c r="W173" s="72"/>
    </row>
    <row r="174" spans="1:23" ht="18" customHeight="1" x14ac:dyDescent="0.25">
      <c r="A174" s="5"/>
      <c r="B174" s="3"/>
      <c r="C174" s="21" t="s">
        <v>91</v>
      </c>
      <c r="D174" s="3"/>
      <c r="E174" s="3"/>
      <c r="F174" s="36">
        <v>696853</v>
      </c>
      <c r="G174" s="36">
        <v>693300</v>
      </c>
      <c r="H174" s="36">
        <v>712900</v>
      </c>
      <c r="I174" s="36">
        <v>735000</v>
      </c>
      <c r="J174" s="36">
        <v>760500</v>
      </c>
      <c r="K174" s="36">
        <v>783200</v>
      </c>
      <c r="L174" s="36">
        <v>808000</v>
      </c>
      <c r="Q174" s="73"/>
      <c r="R174" s="73"/>
      <c r="S174" s="73"/>
      <c r="T174" s="73"/>
      <c r="U174" s="73"/>
      <c r="V174" s="73"/>
      <c r="W174" s="73"/>
    </row>
    <row r="175" spans="1:23" ht="15.75" x14ac:dyDescent="0.25">
      <c r="A175" s="5"/>
      <c r="C175" s="21" t="s">
        <v>166</v>
      </c>
      <c r="D175" s="3"/>
      <c r="E175" s="3"/>
      <c r="F175" s="36">
        <v>208063</v>
      </c>
      <c r="G175" s="36">
        <v>223700</v>
      </c>
      <c r="H175" s="36">
        <v>287900</v>
      </c>
      <c r="I175" s="36">
        <v>429700</v>
      </c>
      <c r="J175" s="36">
        <v>463400</v>
      </c>
      <c r="K175" s="36">
        <v>412500</v>
      </c>
      <c r="L175" s="36">
        <v>407000</v>
      </c>
      <c r="Q175" s="73"/>
      <c r="R175" s="73"/>
      <c r="S175" s="73"/>
      <c r="T175" s="73"/>
      <c r="U175" s="73"/>
      <c r="V175" s="73"/>
      <c r="W175" s="73"/>
    </row>
    <row r="176" spans="1:23" ht="9" customHeight="1" x14ac:dyDescent="0.25">
      <c r="A176" s="5"/>
      <c r="B176" s="3"/>
      <c r="C176" s="3"/>
      <c r="D176" s="3"/>
      <c r="E176" s="3"/>
      <c r="F176" s="32"/>
      <c r="G176" s="32"/>
      <c r="H176" s="32"/>
      <c r="I176" s="32"/>
      <c r="J176" s="32"/>
      <c r="K176" s="32"/>
      <c r="L176" s="32"/>
      <c r="Q176" s="74"/>
      <c r="R176" s="74"/>
      <c r="S176" s="74"/>
      <c r="T176" s="74"/>
      <c r="U176" s="74"/>
      <c r="V176" s="74"/>
      <c r="W176" s="74"/>
    </row>
    <row r="177" spans="1:23" ht="15.75" customHeight="1" x14ac:dyDescent="0.25">
      <c r="A177" s="5"/>
      <c r="B177" s="3"/>
      <c r="C177" s="21" t="s">
        <v>92</v>
      </c>
      <c r="D177" s="3"/>
      <c r="E177" s="3"/>
      <c r="F177" s="36">
        <v>21400</v>
      </c>
      <c r="G177" s="36">
        <v>21300</v>
      </c>
      <c r="H177" s="36">
        <v>21500</v>
      </c>
      <c r="I177" s="36">
        <v>21900</v>
      </c>
      <c r="J177" s="36">
        <v>22300</v>
      </c>
      <c r="K177" s="36">
        <v>22700</v>
      </c>
      <c r="L177" s="36">
        <v>23100</v>
      </c>
      <c r="Q177" s="74"/>
      <c r="R177" s="74"/>
      <c r="S177" s="74"/>
      <c r="T177" s="74"/>
      <c r="U177" s="74"/>
      <c r="V177" s="74"/>
      <c r="W177" s="74"/>
    </row>
    <row r="178" spans="1:23" ht="15.75" x14ac:dyDescent="0.25">
      <c r="A178" s="5"/>
      <c r="C178" s="21" t="s">
        <v>167</v>
      </c>
      <c r="D178" s="3"/>
      <c r="E178" s="3"/>
      <c r="F178" s="36">
        <v>10000</v>
      </c>
      <c r="G178" s="36">
        <v>11500</v>
      </c>
      <c r="H178" s="36">
        <v>12900</v>
      </c>
      <c r="I178" s="36">
        <v>16200</v>
      </c>
      <c r="J178" s="36">
        <v>20000</v>
      </c>
      <c r="K178" s="36">
        <v>20700</v>
      </c>
      <c r="L178" s="36">
        <v>19600</v>
      </c>
      <c r="Q178" s="73"/>
      <c r="R178" s="73"/>
      <c r="S178" s="73"/>
      <c r="T178" s="73"/>
      <c r="U178" s="73"/>
      <c r="V178" s="73"/>
      <c r="W178" s="73"/>
    </row>
    <row r="179" spans="1:23" ht="9" customHeight="1" x14ac:dyDescent="0.25">
      <c r="A179" s="5"/>
      <c r="B179" s="3"/>
      <c r="C179" s="3"/>
      <c r="D179" s="3"/>
      <c r="E179" s="3"/>
      <c r="F179" s="36"/>
      <c r="G179" s="36"/>
      <c r="H179" s="36"/>
      <c r="I179" s="36"/>
      <c r="J179" s="36"/>
      <c r="K179" s="36"/>
      <c r="L179" s="36"/>
      <c r="Q179" s="74"/>
      <c r="R179" s="74"/>
      <c r="S179" s="74"/>
      <c r="T179" s="74"/>
      <c r="U179" s="74"/>
      <c r="V179" s="74"/>
      <c r="W179" s="74"/>
    </row>
    <row r="180" spans="1:23" ht="18" customHeight="1" x14ac:dyDescent="0.25">
      <c r="A180" s="5"/>
      <c r="B180" s="3"/>
      <c r="C180" s="21" t="s">
        <v>93</v>
      </c>
      <c r="D180" s="3"/>
      <c r="E180" s="3"/>
      <c r="F180" s="36">
        <v>31600</v>
      </c>
      <c r="G180" s="36">
        <v>31500</v>
      </c>
      <c r="H180" s="36">
        <v>32000</v>
      </c>
      <c r="I180" s="36">
        <v>32500</v>
      </c>
      <c r="J180" s="36">
        <v>33000</v>
      </c>
      <c r="K180" s="36">
        <v>33400</v>
      </c>
      <c r="L180" s="36">
        <v>33800</v>
      </c>
      <c r="Q180" s="74"/>
      <c r="R180" s="74"/>
      <c r="S180" s="74"/>
      <c r="T180" s="74"/>
      <c r="U180" s="74"/>
      <c r="V180" s="74"/>
      <c r="W180" s="74"/>
    </row>
    <row r="181" spans="1:23" ht="15.75" x14ac:dyDescent="0.25">
      <c r="A181" s="5"/>
      <c r="C181" s="21" t="s">
        <v>168</v>
      </c>
      <c r="D181" s="3"/>
      <c r="E181" s="3"/>
      <c r="F181" s="36">
        <v>14900</v>
      </c>
      <c r="G181" s="36">
        <v>15300</v>
      </c>
      <c r="H181" s="36">
        <v>15700</v>
      </c>
      <c r="I181" s="36">
        <v>16400</v>
      </c>
      <c r="J181" s="36">
        <v>17200</v>
      </c>
      <c r="K181" s="36">
        <v>17800</v>
      </c>
      <c r="L181" s="36">
        <v>18300</v>
      </c>
      <c r="Q181" s="73"/>
      <c r="R181" s="73"/>
      <c r="S181" s="73"/>
      <c r="T181" s="73"/>
      <c r="U181" s="73"/>
      <c r="V181" s="73"/>
      <c r="W181" s="73"/>
    </row>
    <row r="182" spans="1:23" ht="9" customHeight="1" x14ac:dyDescent="0.25">
      <c r="A182" s="5"/>
      <c r="B182" s="3"/>
      <c r="C182" s="3"/>
      <c r="D182" s="3"/>
      <c r="E182" s="3"/>
      <c r="F182" s="32"/>
      <c r="G182" s="32"/>
      <c r="H182" s="32"/>
      <c r="I182" s="32"/>
      <c r="J182" s="32"/>
      <c r="K182" s="32"/>
      <c r="L182" s="32"/>
      <c r="Q182" s="74"/>
      <c r="R182" s="74"/>
      <c r="S182" s="74"/>
      <c r="T182" s="74"/>
      <c r="U182" s="74"/>
      <c r="V182" s="74"/>
      <c r="W182" s="74"/>
    </row>
    <row r="183" spans="1:23" ht="18" customHeight="1" x14ac:dyDescent="0.25">
      <c r="A183" s="5"/>
      <c r="B183" s="3"/>
      <c r="C183" s="21" t="s">
        <v>152</v>
      </c>
      <c r="D183" s="3"/>
      <c r="E183" s="3"/>
      <c r="F183" s="42">
        <v>1.0322260000000001</v>
      </c>
      <c r="G183" s="32">
        <v>1.0325</v>
      </c>
      <c r="H183" s="32">
        <v>1.034</v>
      </c>
      <c r="I183" s="32">
        <v>1.034</v>
      </c>
      <c r="J183" s="32">
        <v>1.034</v>
      </c>
      <c r="K183" s="32">
        <v>1.034</v>
      </c>
      <c r="L183" s="32">
        <v>1.034</v>
      </c>
      <c r="Q183" s="74"/>
      <c r="R183" s="74"/>
      <c r="S183" s="74"/>
      <c r="T183" s="74"/>
      <c r="U183" s="74"/>
      <c r="V183" s="74"/>
      <c r="W183" s="74"/>
    </row>
    <row r="184" spans="1:23" ht="18" customHeight="1" x14ac:dyDescent="0.25">
      <c r="A184" s="5"/>
      <c r="B184" s="3"/>
      <c r="C184" s="21" t="s">
        <v>153</v>
      </c>
      <c r="D184" s="3"/>
      <c r="E184" s="3"/>
      <c r="F184" s="42">
        <v>1.3878036317603559</v>
      </c>
      <c r="G184" s="42">
        <v>1.2788467708782449</v>
      </c>
      <c r="H184" s="42">
        <v>1.4235188491854607</v>
      </c>
      <c r="I184" s="42">
        <v>1.6193400443344528</v>
      </c>
      <c r="J184" s="42">
        <v>1.3458930787064494</v>
      </c>
      <c r="K184" s="42">
        <v>1.1194463921164142</v>
      </c>
      <c r="L184" s="42">
        <v>1.1359509365676348</v>
      </c>
    </row>
    <row r="185" spans="1:23" s="6" customFormat="1" ht="12" customHeight="1" x14ac:dyDescent="0.25">
      <c r="A185" s="4"/>
      <c r="B185" s="20"/>
      <c r="C185" s="3"/>
      <c r="D185" s="3"/>
      <c r="E185" s="3"/>
      <c r="F185" s="56"/>
    </row>
    <row r="186" spans="1:23" ht="15" customHeight="1" thickBot="1" x14ac:dyDescent="0.3">
      <c r="A186" s="5"/>
      <c r="B186" s="16" t="s">
        <v>132</v>
      </c>
      <c r="C186" s="17"/>
      <c r="D186" s="17"/>
      <c r="E186" s="17"/>
      <c r="F186" s="57"/>
      <c r="G186" s="75"/>
      <c r="H186" s="75"/>
      <c r="I186" s="75"/>
      <c r="J186" s="75"/>
      <c r="K186" s="75"/>
      <c r="L186" s="75"/>
    </row>
    <row r="187" spans="1:23" ht="16.5" thickTop="1" x14ac:dyDescent="0.25">
      <c r="A187" s="5"/>
      <c r="B187" s="3"/>
      <c r="C187" s="5" t="s">
        <v>99</v>
      </c>
      <c r="D187" s="5"/>
      <c r="E187" s="5"/>
      <c r="F187" s="64">
        <v>6875558</v>
      </c>
      <c r="G187" s="64">
        <v>7237862</v>
      </c>
      <c r="H187" s="64">
        <v>7467700</v>
      </c>
      <c r="I187" s="64">
        <v>7494700</v>
      </c>
      <c r="J187" s="64">
        <v>7848300</v>
      </c>
      <c r="K187" s="64">
        <v>8290700.0000000009</v>
      </c>
      <c r="L187" s="64">
        <v>8635500</v>
      </c>
    </row>
    <row r="188" spans="1:23" ht="15.75" x14ac:dyDescent="0.25">
      <c r="A188" s="5"/>
      <c r="B188" s="3"/>
      <c r="C188" s="3" t="s">
        <v>111</v>
      </c>
      <c r="D188" s="3"/>
      <c r="E188" s="3"/>
      <c r="F188" s="33">
        <v>6630150.6541994335</v>
      </c>
      <c r="G188" s="33">
        <v>6881482.108826288</v>
      </c>
      <c r="H188" s="33">
        <v>7190900</v>
      </c>
      <c r="I188" s="33">
        <v>7494900</v>
      </c>
      <c r="J188" s="33">
        <v>7842800</v>
      </c>
      <c r="K188" s="33">
        <v>8284799.9999999991</v>
      </c>
      <c r="L188" s="33">
        <v>8635500</v>
      </c>
    </row>
    <row r="189" spans="1:23" ht="15.75" x14ac:dyDescent="0.25">
      <c r="A189" s="5"/>
      <c r="B189" s="3"/>
      <c r="C189" s="3"/>
      <c r="D189" s="3"/>
      <c r="E189" s="3"/>
      <c r="F189" s="61"/>
      <c r="G189" s="61"/>
      <c r="H189" s="61"/>
      <c r="I189" s="61"/>
      <c r="J189" s="61"/>
      <c r="K189" s="61"/>
      <c r="L189" s="61"/>
    </row>
    <row r="190" spans="1:23" ht="15.75" x14ac:dyDescent="0.25">
      <c r="A190" s="5"/>
      <c r="B190" s="3"/>
      <c r="C190" s="3" t="s">
        <v>13</v>
      </c>
      <c r="D190" s="3"/>
      <c r="E190" s="3"/>
      <c r="F190" s="61"/>
      <c r="G190" s="61"/>
      <c r="H190" s="61"/>
      <c r="I190" s="61"/>
      <c r="J190" s="61"/>
      <c r="K190" s="61"/>
      <c r="L190" s="61"/>
    </row>
    <row r="191" spans="1:23" ht="15.75" x14ac:dyDescent="0.25">
      <c r="A191" s="5"/>
      <c r="B191" s="3"/>
      <c r="C191" s="3"/>
      <c r="D191" s="3" t="s">
        <v>14</v>
      </c>
      <c r="E191" s="3"/>
      <c r="F191" s="33">
        <v>1851902</v>
      </c>
      <c r="G191" s="33">
        <v>1895793</v>
      </c>
      <c r="H191" s="33">
        <v>1948000</v>
      </c>
      <c r="I191" s="33">
        <v>2001200</v>
      </c>
      <c r="J191" s="33">
        <v>2067400</v>
      </c>
      <c r="K191" s="33">
        <v>2143300</v>
      </c>
      <c r="L191" s="33">
        <v>2213700</v>
      </c>
    </row>
    <row r="192" spans="1:23" ht="15.75" x14ac:dyDescent="0.25">
      <c r="A192" s="5"/>
      <c r="B192" s="3"/>
      <c r="C192" s="3"/>
      <c r="D192" s="3" t="s">
        <v>15</v>
      </c>
      <c r="E192" s="3"/>
      <c r="F192" s="67"/>
      <c r="G192" s="67"/>
      <c r="H192" s="67"/>
      <c r="I192" s="67"/>
      <c r="J192" s="67"/>
      <c r="K192" s="67"/>
      <c r="L192" s="67"/>
    </row>
    <row r="193" spans="1:12" ht="14.25" customHeight="1" x14ac:dyDescent="0.25">
      <c r="A193" s="5"/>
      <c r="B193" s="3"/>
      <c r="C193" s="3"/>
      <c r="D193" s="3"/>
      <c r="E193" s="3" t="s">
        <v>16</v>
      </c>
      <c r="F193" s="33">
        <v>2941167</v>
      </c>
      <c r="G193" s="33">
        <v>3079404</v>
      </c>
      <c r="H193" s="33">
        <v>3225400</v>
      </c>
      <c r="I193" s="33">
        <v>3365600</v>
      </c>
      <c r="J193" s="33">
        <v>3517500</v>
      </c>
      <c r="K193" s="33">
        <v>3678000</v>
      </c>
      <c r="L193" s="33">
        <v>3829200</v>
      </c>
    </row>
    <row r="194" spans="1:12" ht="15.75" x14ac:dyDescent="0.25">
      <c r="A194" s="5"/>
      <c r="B194" s="3"/>
      <c r="C194" s="3"/>
      <c r="D194" s="3" t="s">
        <v>88</v>
      </c>
      <c r="E194" s="3"/>
      <c r="F194" s="33">
        <v>1837082</v>
      </c>
      <c r="G194" s="33">
        <v>1906285</v>
      </c>
      <c r="H194" s="33">
        <v>2017500</v>
      </c>
      <c r="I194" s="33">
        <v>2128100</v>
      </c>
      <c r="J194" s="33">
        <v>2257900</v>
      </c>
      <c r="K194" s="33">
        <v>2463400</v>
      </c>
      <c r="L194" s="33">
        <v>2592700</v>
      </c>
    </row>
    <row r="195" spans="1:12" ht="15.75" x14ac:dyDescent="0.25">
      <c r="A195" s="5"/>
      <c r="B195" s="3"/>
      <c r="C195" s="3"/>
      <c r="D195" s="3"/>
      <c r="E195" s="3"/>
      <c r="F195" s="68"/>
      <c r="G195" s="68"/>
      <c r="H195" s="68"/>
      <c r="I195" s="68"/>
      <c r="J195" s="68"/>
      <c r="K195" s="68"/>
      <c r="L195" s="68"/>
    </row>
    <row r="196" spans="1:12" s="24" customFormat="1" ht="18.75" x14ac:dyDescent="0.25">
      <c r="A196" s="18"/>
      <c r="C196" s="3" t="s">
        <v>17</v>
      </c>
      <c r="D196" s="3"/>
      <c r="E196" s="3"/>
      <c r="F196" s="65">
        <v>35838652.184861802</v>
      </c>
      <c r="G196" s="65">
        <v>37197200.588250205</v>
      </c>
      <c r="H196" s="65">
        <v>38869900</v>
      </c>
      <c r="I196" s="65">
        <v>40513200</v>
      </c>
      <c r="J196" s="65">
        <v>42393600</v>
      </c>
      <c r="K196" s="65">
        <v>44782400</v>
      </c>
      <c r="L196" s="65">
        <v>46678600</v>
      </c>
    </row>
    <row r="197" spans="1:12" ht="18.75" x14ac:dyDescent="0.25">
      <c r="A197" s="18"/>
      <c r="B197" s="20"/>
      <c r="C197" s="3" t="s">
        <v>87</v>
      </c>
      <c r="D197" s="3"/>
      <c r="E197" s="3"/>
      <c r="F197" s="66">
        <v>369065.3596430046</v>
      </c>
      <c r="G197" s="66">
        <v>373319.32379768905</v>
      </c>
      <c r="H197" s="66">
        <v>379191.45645238383</v>
      </c>
      <c r="I197" s="66">
        <v>384269.30657644547</v>
      </c>
      <c r="J197" s="66">
        <v>391265.7866835334</v>
      </c>
      <c r="K197" s="66">
        <v>399701.801025555</v>
      </c>
      <c r="L197" s="66">
        <v>406308.84909616545</v>
      </c>
    </row>
    <row r="198" spans="1:12" ht="18.75" x14ac:dyDescent="0.25">
      <c r="A198" s="18"/>
      <c r="B198" s="20"/>
      <c r="C198" s="3"/>
      <c r="D198" s="3"/>
      <c r="E198" s="3"/>
      <c r="F198" s="60"/>
      <c r="G198" s="58"/>
      <c r="H198" s="60"/>
      <c r="I198" s="60"/>
      <c r="J198" s="60"/>
      <c r="K198" s="60"/>
      <c r="L198" s="60"/>
    </row>
    <row r="199" spans="1:12" s="6" customFormat="1" ht="49.5" customHeight="1" x14ac:dyDescent="0.2">
      <c r="A199" s="18" t="s">
        <v>146</v>
      </c>
      <c r="B199" s="20"/>
      <c r="C199" s="24"/>
      <c r="D199" s="24"/>
      <c r="E199" s="24"/>
      <c r="F199" s="56"/>
      <c r="G199" s="56"/>
      <c r="H199" s="56"/>
      <c r="I199" s="56"/>
      <c r="J199" s="56"/>
      <c r="K199" s="56"/>
      <c r="L199" s="56"/>
    </row>
    <row r="200" spans="1:12" ht="16.5" thickBot="1" x14ac:dyDescent="0.3">
      <c r="A200" s="5"/>
      <c r="B200" s="16" t="s">
        <v>146</v>
      </c>
      <c r="C200" s="17"/>
      <c r="D200" s="17"/>
      <c r="E200" s="17"/>
      <c r="F200" s="57"/>
      <c r="G200" s="57"/>
      <c r="H200" s="57"/>
      <c r="I200" s="57"/>
      <c r="J200" s="57"/>
      <c r="K200" s="57"/>
      <c r="L200" s="57"/>
    </row>
    <row r="201" spans="1:12" ht="16.5" thickTop="1" x14ac:dyDescent="0.25">
      <c r="A201" s="5"/>
      <c r="B201" s="23"/>
      <c r="C201" s="22" t="s">
        <v>127</v>
      </c>
      <c r="D201" s="23"/>
      <c r="E201" s="23"/>
      <c r="F201" s="41">
        <v>273474500</v>
      </c>
      <c r="G201" s="41">
        <v>292927000</v>
      </c>
      <c r="H201" s="41">
        <v>309031000</v>
      </c>
      <c r="I201" s="41">
        <v>325417000</v>
      </c>
      <c r="J201" s="41">
        <v>338305000</v>
      </c>
      <c r="K201" s="41">
        <v>349541000</v>
      </c>
      <c r="L201" s="41">
        <v>361856000</v>
      </c>
    </row>
    <row r="202" spans="1:12" ht="15.75" x14ac:dyDescent="0.25">
      <c r="A202" s="5"/>
      <c r="B202" s="23"/>
      <c r="C202" s="23" t="s">
        <v>124</v>
      </c>
      <c r="D202" s="23"/>
      <c r="E202" s="23"/>
      <c r="F202" s="36">
        <v>267466200</v>
      </c>
      <c r="G202" s="36">
        <v>285327000</v>
      </c>
      <c r="H202" s="36">
        <v>299785000</v>
      </c>
      <c r="I202" s="36">
        <v>314609000</v>
      </c>
      <c r="J202" s="36">
        <v>325681000</v>
      </c>
      <c r="K202" s="36">
        <v>334770000</v>
      </c>
      <c r="L202" s="36">
        <v>344534000</v>
      </c>
    </row>
    <row r="203" spans="1:12" ht="15.75" x14ac:dyDescent="0.25">
      <c r="A203" s="5"/>
      <c r="B203" s="23"/>
      <c r="C203" s="22"/>
      <c r="D203" s="23"/>
      <c r="E203" s="23"/>
      <c r="F203" s="36"/>
      <c r="G203" s="36"/>
      <c r="H203" s="36"/>
      <c r="I203" s="36"/>
      <c r="J203" s="36"/>
      <c r="K203" s="36"/>
      <c r="L203" s="36"/>
    </row>
    <row r="204" spans="1:12" ht="15.75" x14ac:dyDescent="0.25">
      <c r="A204" s="5"/>
      <c r="B204" s="23"/>
      <c r="C204" s="23" t="s">
        <v>66</v>
      </c>
      <c r="D204" s="23"/>
      <c r="E204" s="23"/>
      <c r="F204" s="43">
        <v>264564800</v>
      </c>
      <c r="G204" s="43">
        <v>282420000</v>
      </c>
      <c r="H204" s="43">
        <v>296796000</v>
      </c>
      <c r="I204" s="43">
        <v>311575000</v>
      </c>
      <c r="J204" s="43">
        <v>322603000</v>
      </c>
      <c r="K204" s="43">
        <v>331627000</v>
      </c>
      <c r="L204" s="43">
        <v>341305000</v>
      </c>
    </row>
    <row r="205" spans="1:12" ht="15.75" x14ac:dyDescent="0.25">
      <c r="A205" s="5"/>
      <c r="B205" s="23"/>
      <c r="C205" s="23" t="s">
        <v>114</v>
      </c>
      <c r="D205" s="23"/>
      <c r="E205" s="23"/>
      <c r="F205" s="36">
        <v>2889600</v>
      </c>
      <c r="G205" s="36">
        <v>2901000</v>
      </c>
      <c r="H205" s="36">
        <v>2977000</v>
      </c>
      <c r="I205" s="36">
        <v>3022000</v>
      </c>
      <c r="J205" s="36">
        <v>3065000</v>
      </c>
      <c r="K205" s="36">
        <v>3130000</v>
      </c>
      <c r="L205" s="36">
        <v>3215000</v>
      </c>
    </row>
    <row r="206" spans="1:12" ht="15.75" x14ac:dyDescent="0.25">
      <c r="A206" s="5"/>
      <c r="B206" s="23"/>
      <c r="C206" s="23" t="s">
        <v>125</v>
      </c>
      <c r="D206" s="23"/>
      <c r="E206" s="23"/>
      <c r="F206" s="36">
        <v>11800</v>
      </c>
      <c r="G206" s="36">
        <v>6000</v>
      </c>
      <c r="H206" s="36">
        <v>12000</v>
      </c>
      <c r="I206" s="36">
        <v>12000</v>
      </c>
      <c r="J206" s="36">
        <v>13000</v>
      </c>
      <c r="K206" s="36">
        <v>13000</v>
      </c>
      <c r="L206" s="36">
        <v>14000</v>
      </c>
    </row>
    <row r="207" spans="1:12" ht="15.75" x14ac:dyDescent="0.25">
      <c r="A207" s="5"/>
      <c r="B207" s="23"/>
      <c r="C207" s="23"/>
      <c r="D207" s="23"/>
      <c r="E207" s="23"/>
      <c r="F207" s="36"/>
      <c r="G207" s="36"/>
      <c r="H207" s="36"/>
      <c r="I207" s="36"/>
      <c r="J207" s="36"/>
      <c r="K207" s="36"/>
      <c r="L207" s="36"/>
    </row>
    <row r="208" spans="1:12" ht="15.75" x14ac:dyDescent="0.25">
      <c r="A208" s="5"/>
      <c r="B208" s="23"/>
      <c r="C208" s="23" t="s">
        <v>59</v>
      </c>
      <c r="D208" s="23"/>
      <c r="E208" s="23"/>
      <c r="F208" s="36">
        <v>6006500</v>
      </c>
      <c r="G208" s="36">
        <v>7599000</v>
      </c>
      <c r="H208" s="36">
        <v>9244000</v>
      </c>
      <c r="I208" s="36">
        <v>10806000</v>
      </c>
      <c r="J208" s="36">
        <v>12622000</v>
      </c>
      <c r="K208" s="36">
        <v>14769000</v>
      </c>
      <c r="L208" s="36">
        <v>17320000</v>
      </c>
    </row>
    <row r="209" spans="1:12" ht="15.75" x14ac:dyDescent="0.25">
      <c r="A209" s="5"/>
      <c r="B209" s="23"/>
      <c r="C209" s="23" t="s">
        <v>126</v>
      </c>
      <c r="D209" s="23"/>
      <c r="E209" s="23"/>
      <c r="F209" s="36">
        <v>1800</v>
      </c>
      <c r="G209" s="36">
        <v>1000</v>
      </c>
      <c r="H209" s="36">
        <v>2000</v>
      </c>
      <c r="I209" s="36">
        <v>2000</v>
      </c>
      <c r="J209" s="36">
        <v>2000</v>
      </c>
      <c r="K209" s="36">
        <v>2000</v>
      </c>
      <c r="L209" s="36">
        <v>2000</v>
      </c>
    </row>
    <row r="210" spans="1:12" ht="15.75" x14ac:dyDescent="0.25">
      <c r="A210" s="5"/>
      <c r="B210" s="23"/>
      <c r="C210" s="23"/>
      <c r="D210" s="23"/>
      <c r="E210" s="23"/>
      <c r="F210" s="36"/>
      <c r="G210" s="36"/>
      <c r="H210" s="36"/>
      <c r="I210" s="36"/>
      <c r="J210" s="36"/>
      <c r="K210" s="36"/>
      <c r="L210" s="36"/>
    </row>
    <row r="211" spans="1:12" ht="15.75" customHeight="1" x14ac:dyDescent="0.25">
      <c r="A211" s="5"/>
      <c r="B211" s="23"/>
      <c r="C211" s="23" t="s">
        <v>90</v>
      </c>
      <c r="D211" s="23"/>
      <c r="E211" s="23"/>
      <c r="F211" s="36">
        <v>174175100</v>
      </c>
      <c r="G211" s="36">
        <v>175962000</v>
      </c>
      <c r="H211" s="36">
        <v>174232000</v>
      </c>
      <c r="I211" s="36">
        <v>171632000</v>
      </c>
      <c r="J211" s="36">
        <v>166027000</v>
      </c>
      <c r="K211" s="36">
        <v>158878000</v>
      </c>
      <c r="L211" s="36">
        <v>151744000</v>
      </c>
    </row>
    <row r="212" spans="1:12" ht="15.75" x14ac:dyDescent="0.25">
      <c r="A212" s="5"/>
      <c r="B212" s="23"/>
      <c r="C212" s="23" t="s">
        <v>68</v>
      </c>
      <c r="D212" s="23"/>
      <c r="E212" s="23"/>
      <c r="F212" s="36">
        <v>90389700</v>
      </c>
      <c r="G212" s="36">
        <v>106458000</v>
      </c>
      <c r="H212" s="36">
        <v>122564000</v>
      </c>
      <c r="I212" s="36">
        <v>139943000</v>
      </c>
      <c r="J212" s="36">
        <v>156576000</v>
      </c>
      <c r="K212" s="36">
        <v>172749000</v>
      </c>
      <c r="L212" s="36">
        <v>189561000</v>
      </c>
    </row>
    <row r="213" spans="1:12" ht="15.75" x14ac:dyDescent="0.25">
      <c r="A213" s="5"/>
      <c r="B213" s="23"/>
      <c r="C213" s="23"/>
      <c r="D213" s="23"/>
      <c r="E213" s="23"/>
      <c r="F213" s="36"/>
      <c r="G213" s="36"/>
      <c r="H213" s="36"/>
      <c r="I213" s="36"/>
      <c r="J213" s="36"/>
      <c r="K213" s="36"/>
      <c r="L213" s="36"/>
    </row>
    <row r="214" spans="1:12" ht="15.75" x14ac:dyDescent="0.25">
      <c r="A214" s="5"/>
      <c r="B214" s="23"/>
      <c r="C214" s="23" t="s">
        <v>140</v>
      </c>
      <c r="D214" s="23"/>
      <c r="E214" s="23"/>
      <c r="F214" s="36">
        <v>2107600</v>
      </c>
      <c r="G214" s="36">
        <v>2147000</v>
      </c>
      <c r="H214" s="36">
        <v>2184900</v>
      </c>
      <c r="I214" s="36">
        <v>2220800</v>
      </c>
      <c r="J214" s="36">
        <v>2254800</v>
      </c>
      <c r="K214" s="36">
        <v>2287900</v>
      </c>
      <c r="L214" s="36">
        <v>2320300</v>
      </c>
    </row>
    <row r="215" spans="1:12" ht="15.75" x14ac:dyDescent="0.25">
      <c r="A215" s="5"/>
      <c r="B215" s="23"/>
      <c r="C215" s="23"/>
      <c r="D215" s="23"/>
      <c r="E215" s="23"/>
      <c r="F215" s="36"/>
      <c r="G215" s="36"/>
      <c r="H215" s="36"/>
      <c r="I215" s="36"/>
      <c r="J215" s="36"/>
      <c r="K215" s="36"/>
      <c r="L215" s="36"/>
    </row>
    <row r="216" spans="1:12" ht="15.75" x14ac:dyDescent="0.25">
      <c r="A216" s="5"/>
      <c r="B216" s="23"/>
      <c r="C216" s="23" t="s">
        <v>107</v>
      </c>
      <c r="D216" s="23"/>
      <c r="E216" s="23"/>
      <c r="F216" s="36">
        <v>2018400</v>
      </c>
      <c r="G216" s="36">
        <v>2048900</v>
      </c>
      <c r="H216" s="36">
        <v>2066700</v>
      </c>
      <c r="I216" s="36">
        <v>2069300</v>
      </c>
      <c r="J216" s="36">
        <v>2035900</v>
      </c>
      <c r="K216" s="36">
        <v>1973100</v>
      </c>
      <c r="L216" s="36">
        <v>1901000</v>
      </c>
    </row>
    <row r="217" spans="1:12" ht="15.75" x14ac:dyDescent="0.25">
      <c r="A217" s="5"/>
      <c r="B217" s="23"/>
      <c r="C217" s="23"/>
      <c r="D217" s="23"/>
      <c r="E217" s="23" t="s">
        <v>108</v>
      </c>
      <c r="F217" s="36">
        <v>1052400</v>
      </c>
      <c r="G217" s="36">
        <v>1068900</v>
      </c>
      <c r="H217" s="36">
        <v>1079000</v>
      </c>
      <c r="I217" s="36">
        <v>1081100</v>
      </c>
      <c r="J217" s="36">
        <v>1064200</v>
      </c>
      <c r="K217" s="36">
        <v>1032000</v>
      </c>
      <c r="L217" s="36">
        <v>995400</v>
      </c>
    </row>
    <row r="218" spans="1:12" ht="15.75" x14ac:dyDescent="0.25">
      <c r="A218" s="5"/>
      <c r="B218" s="23"/>
      <c r="C218" s="23"/>
      <c r="D218" s="23"/>
      <c r="E218" s="23" t="s">
        <v>109</v>
      </c>
      <c r="F218" s="36">
        <v>966000</v>
      </c>
      <c r="G218" s="36">
        <v>980000</v>
      </c>
      <c r="H218" s="36">
        <v>987700</v>
      </c>
      <c r="I218" s="36">
        <v>988200</v>
      </c>
      <c r="J218" s="36">
        <v>971700</v>
      </c>
      <c r="K218" s="36">
        <v>941100</v>
      </c>
      <c r="L218" s="36">
        <v>905600</v>
      </c>
    </row>
    <row r="219" spans="1:12" ht="9.9499999999999993" customHeight="1" x14ac:dyDescent="0.25">
      <c r="A219" s="5"/>
      <c r="B219" s="3"/>
      <c r="C219" s="3"/>
      <c r="D219" s="3"/>
      <c r="E219" s="3"/>
      <c r="F219" s="32"/>
      <c r="G219" s="32"/>
      <c r="H219" s="32"/>
      <c r="I219" s="32"/>
      <c r="J219" s="32"/>
      <c r="K219" s="32"/>
      <c r="L219" s="32"/>
    </row>
    <row r="220" spans="1:12" ht="15.75" x14ac:dyDescent="0.25">
      <c r="A220" s="5"/>
      <c r="B220" s="23"/>
      <c r="C220" s="23" t="s">
        <v>75</v>
      </c>
      <c r="D220" s="23"/>
      <c r="E220" s="23"/>
      <c r="F220" s="36">
        <v>1392600</v>
      </c>
      <c r="G220" s="36">
        <v>1491900</v>
      </c>
      <c r="H220" s="36">
        <v>1587900</v>
      </c>
      <c r="I220" s="36">
        <v>1679100</v>
      </c>
      <c r="J220" s="36">
        <v>1765900</v>
      </c>
      <c r="K220" s="36">
        <v>1848800</v>
      </c>
      <c r="L220" s="36">
        <v>1928500</v>
      </c>
    </row>
    <row r="221" spans="1:12" ht="15.75" x14ac:dyDescent="0.25">
      <c r="A221" s="5"/>
      <c r="B221" s="23"/>
      <c r="C221" s="23"/>
      <c r="D221" s="23"/>
      <c r="E221" s="23" t="s">
        <v>76</v>
      </c>
      <c r="F221" s="36">
        <v>696600</v>
      </c>
      <c r="G221" s="36">
        <v>748400</v>
      </c>
      <c r="H221" s="36">
        <v>798600</v>
      </c>
      <c r="I221" s="36">
        <v>845900</v>
      </c>
      <c r="J221" s="36">
        <v>890900</v>
      </c>
      <c r="K221" s="36">
        <v>934200</v>
      </c>
      <c r="L221" s="36">
        <v>976000</v>
      </c>
    </row>
    <row r="222" spans="1:12" ht="15.75" x14ac:dyDescent="0.25">
      <c r="A222" s="5"/>
      <c r="B222" s="23"/>
      <c r="C222" s="23"/>
      <c r="D222" s="23"/>
      <c r="E222" s="23" t="s">
        <v>77</v>
      </c>
      <c r="F222" s="36">
        <v>696000</v>
      </c>
      <c r="G222" s="36">
        <v>743500</v>
      </c>
      <c r="H222" s="36">
        <v>789300</v>
      </c>
      <c r="I222" s="36">
        <v>833200</v>
      </c>
      <c r="J222" s="36">
        <v>875000</v>
      </c>
      <c r="K222" s="36">
        <v>914600</v>
      </c>
      <c r="L222" s="36">
        <v>952500</v>
      </c>
    </row>
    <row r="223" spans="1:12" ht="9.9499999999999993" customHeight="1" x14ac:dyDescent="0.25">
      <c r="A223" s="5"/>
      <c r="B223" s="3"/>
      <c r="C223" s="3"/>
      <c r="D223" s="3"/>
      <c r="E223" s="3"/>
      <c r="F223" s="32"/>
      <c r="G223" s="32"/>
      <c r="H223" s="32"/>
      <c r="I223" s="32"/>
      <c r="J223" s="32"/>
      <c r="K223" s="32"/>
      <c r="L223" s="32"/>
    </row>
    <row r="224" spans="1:12" ht="15.75" x14ac:dyDescent="0.25">
      <c r="A224" s="5"/>
      <c r="B224" s="23"/>
      <c r="C224" s="23" t="s">
        <v>44</v>
      </c>
      <c r="D224" s="23"/>
      <c r="E224" s="23"/>
      <c r="F224" s="36">
        <v>1275600</v>
      </c>
      <c r="G224" s="36">
        <v>1370500</v>
      </c>
      <c r="H224" s="36">
        <v>1468000</v>
      </c>
      <c r="I224" s="36">
        <v>1558700</v>
      </c>
      <c r="J224" s="36">
        <v>1648300</v>
      </c>
      <c r="K224" s="36">
        <v>1734900</v>
      </c>
      <c r="L224" s="36">
        <v>1817700</v>
      </c>
    </row>
    <row r="225" spans="1:12" ht="15.75" x14ac:dyDescent="0.25">
      <c r="A225" s="5"/>
      <c r="B225" s="23"/>
      <c r="C225" s="23"/>
      <c r="D225" s="23"/>
      <c r="E225" s="23" t="s">
        <v>46</v>
      </c>
      <c r="F225" s="36">
        <v>644800</v>
      </c>
      <c r="G225" s="36">
        <v>694100</v>
      </c>
      <c r="H225" s="36">
        <v>744700</v>
      </c>
      <c r="I225" s="36">
        <v>791500</v>
      </c>
      <c r="J225" s="36">
        <v>837500</v>
      </c>
      <c r="K225" s="36">
        <v>882200</v>
      </c>
      <c r="L225" s="36">
        <v>925100</v>
      </c>
    </row>
    <row r="226" spans="1:12" ht="15.75" x14ac:dyDescent="0.25">
      <c r="A226" s="5"/>
      <c r="B226" s="23"/>
      <c r="C226" s="23"/>
      <c r="D226" s="23"/>
      <c r="E226" s="23" t="s">
        <v>45</v>
      </c>
      <c r="F226" s="36">
        <v>630800</v>
      </c>
      <c r="G226" s="36">
        <v>676400</v>
      </c>
      <c r="H226" s="36">
        <v>723300</v>
      </c>
      <c r="I226" s="36">
        <v>767200</v>
      </c>
      <c r="J226" s="36">
        <v>810800</v>
      </c>
      <c r="K226" s="36">
        <v>852700</v>
      </c>
      <c r="L226" s="36">
        <v>892600</v>
      </c>
    </row>
    <row r="227" spans="1:12" ht="15.75" x14ac:dyDescent="0.25">
      <c r="A227" s="5"/>
      <c r="B227" s="23"/>
      <c r="C227" s="23"/>
      <c r="D227" s="23"/>
      <c r="E227" s="23"/>
      <c r="F227" s="32"/>
      <c r="G227" s="32"/>
      <c r="H227" s="32"/>
      <c r="I227" s="32"/>
      <c r="J227" s="32"/>
      <c r="K227" s="32"/>
      <c r="L227" s="32"/>
    </row>
    <row r="228" spans="1:12" ht="15.75" x14ac:dyDescent="0.25">
      <c r="A228" s="5"/>
      <c r="B228" s="23"/>
      <c r="C228" s="23" t="s">
        <v>102</v>
      </c>
      <c r="D228" s="23"/>
      <c r="E228" s="23"/>
      <c r="F228" s="36">
        <v>13760</v>
      </c>
      <c r="G228" s="36">
        <v>16370</v>
      </c>
      <c r="H228" s="36">
        <v>19090</v>
      </c>
      <c r="I228" s="36">
        <v>21970</v>
      </c>
      <c r="J228" s="36">
        <v>25010</v>
      </c>
      <c r="K228" s="36">
        <v>28190</v>
      </c>
      <c r="L228" s="36">
        <v>31500</v>
      </c>
    </row>
    <row r="229" spans="1:12" ht="15.75" x14ac:dyDescent="0.25">
      <c r="A229" s="5"/>
      <c r="B229" s="23"/>
      <c r="C229" s="23"/>
      <c r="D229" s="23"/>
      <c r="E229" s="23"/>
      <c r="F229" s="32"/>
      <c r="G229" s="32"/>
      <c r="H229" s="32"/>
      <c r="I229" s="32"/>
      <c r="J229" s="32"/>
      <c r="K229" s="32"/>
      <c r="L229" s="32"/>
    </row>
    <row r="230" spans="1:12" ht="15.75" x14ac:dyDescent="0.25">
      <c r="A230" s="5"/>
      <c r="B230" s="23"/>
      <c r="C230" s="23" t="s">
        <v>47</v>
      </c>
      <c r="D230" s="23"/>
      <c r="E230" s="23"/>
      <c r="F230" s="36">
        <v>86300</v>
      </c>
      <c r="G230" s="36">
        <v>85900</v>
      </c>
      <c r="H230" s="36">
        <v>84300</v>
      </c>
      <c r="I230" s="36">
        <v>83000</v>
      </c>
      <c r="J230" s="36">
        <v>81600</v>
      </c>
      <c r="K230" s="36">
        <v>80600</v>
      </c>
      <c r="L230" s="36">
        <v>79900</v>
      </c>
    </row>
    <row r="231" spans="1:12" ht="15.75" x14ac:dyDescent="0.25">
      <c r="A231" s="5"/>
      <c r="B231" s="23"/>
      <c r="C231" s="23"/>
      <c r="D231" s="23"/>
      <c r="E231" s="23" t="s">
        <v>48</v>
      </c>
      <c r="F231" s="36">
        <v>74600</v>
      </c>
      <c r="G231" s="36">
        <v>74800</v>
      </c>
      <c r="H231" s="36">
        <v>73900</v>
      </c>
      <c r="I231" s="36">
        <v>73100</v>
      </c>
      <c r="J231" s="36">
        <v>72400</v>
      </c>
      <c r="K231" s="36">
        <v>71800</v>
      </c>
      <c r="L231" s="36">
        <v>71600</v>
      </c>
    </row>
    <row r="232" spans="1:12" ht="15.75" x14ac:dyDescent="0.25">
      <c r="A232" s="5"/>
      <c r="B232" s="23"/>
      <c r="C232" s="23"/>
      <c r="D232" s="23"/>
      <c r="E232" s="23" t="s">
        <v>49</v>
      </c>
      <c r="F232" s="36">
        <v>99100</v>
      </c>
      <c r="G232" s="36">
        <v>98000</v>
      </c>
      <c r="H232" s="36">
        <v>95700</v>
      </c>
      <c r="I232" s="36">
        <v>93700</v>
      </c>
      <c r="J232" s="36">
        <v>91700</v>
      </c>
      <c r="K232" s="36">
        <v>90100</v>
      </c>
      <c r="L232" s="36">
        <v>89000</v>
      </c>
    </row>
    <row r="233" spans="1:12" ht="15.75" x14ac:dyDescent="0.25">
      <c r="A233" s="5"/>
      <c r="B233" s="23"/>
      <c r="C233" s="23"/>
      <c r="D233" s="23"/>
      <c r="E233" s="23"/>
      <c r="F233" s="32"/>
      <c r="G233" s="32"/>
      <c r="H233" s="32"/>
      <c r="I233" s="32"/>
      <c r="J233" s="32"/>
      <c r="K233" s="32"/>
      <c r="L233" s="32"/>
    </row>
    <row r="234" spans="1:12" ht="15.75" x14ac:dyDescent="0.25">
      <c r="A234" s="5"/>
      <c r="B234" s="23"/>
      <c r="C234" s="23" t="s">
        <v>50</v>
      </c>
      <c r="D234" s="23"/>
      <c r="E234" s="23"/>
      <c r="F234" s="36">
        <v>64900</v>
      </c>
      <c r="G234" s="36">
        <v>71300</v>
      </c>
      <c r="H234" s="36">
        <v>77100</v>
      </c>
      <c r="I234" s="36">
        <v>83300</v>
      </c>
      <c r="J234" s="36">
        <v>88600</v>
      </c>
      <c r="K234" s="36">
        <v>93400</v>
      </c>
      <c r="L234" s="36">
        <v>98200</v>
      </c>
    </row>
    <row r="235" spans="1:12" ht="15.75" x14ac:dyDescent="0.25">
      <c r="A235" s="5"/>
      <c r="B235" s="23"/>
      <c r="C235" s="23"/>
      <c r="D235" s="23"/>
      <c r="E235" s="23" t="s">
        <v>89</v>
      </c>
      <c r="F235" s="36">
        <v>56100</v>
      </c>
      <c r="G235" s="36">
        <v>62000</v>
      </c>
      <c r="H235" s="36">
        <v>67400</v>
      </c>
      <c r="I235" s="36">
        <v>73100</v>
      </c>
      <c r="J235" s="36">
        <v>78100</v>
      </c>
      <c r="K235" s="36">
        <v>82600</v>
      </c>
      <c r="L235" s="36">
        <v>87200</v>
      </c>
    </row>
    <row r="236" spans="1:12" ht="15.75" x14ac:dyDescent="0.25">
      <c r="A236" s="5"/>
      <c r="B236" s="23"/>
      <c r="C236" s="23"/>
      <c r="D236" s="23"/>
      <c r="E236" s="23" t="s">
        <v>51</v>
      </c>
      <c r="F236" s="36">
        <v>73600</v>
      </c>
      <c r="G236" s="36">
        <v>80700</v>
      </c>
      <c r="H236" s="36">
        <v>87000</v>
      </c>
      <c r="I236" s="36">
        <v>93700</v>
      </c>
      <c r="J236" s="36">
        <v>99400</v>
      </c>
      <c r="K236" s="36">
        <v>104500</v>
      </c>
      <c r="L236" s="36">
        <v>109600</v>
      </c>
    </row>
    <row r="237" spans="1:12" ht="15.75" x14ac:dyDescent="0.25">
      <c r="A237" s="5"/>
      <c r="B237" s="23"/>
      <c r="C237" s="23"/>
      <c r="D237" s="23"/>
      <c r="E237" s="23"/>
      <c r="F237" s="32"/>
      <c r="G237" s="32"/>
      <c r="H237" s="32"/>
      <c r="I237" s="32"/>
      <c r="J237" s="32"/>
      <c r="K237" s="32"/>
      <c r="L237" s="32"/>
    </row>
    <row r="238" spans="1:12" ht="15.75" x14ac:dyDescent="0.25">
      <c r="A238" s="5"/>
      <c r="B238" s="23"/>
      <c r="C238" s="23" t="s">
        <v>52</v>
      </c>
      <c r="D238" s="23"/>
      <c r="E238" s="23"/>
      <c r="F238" s="36">
        <v>4680</v>
      </c>
      <c r="G238" s="36">
        <v>5500</v>
      </c>
      <c r="H238" s="36">
        <v>6250</v>
      </c>
      <c r="I238" s="36">
        <v>6880</v>
      </c>
      <c r="J238" s="36">
        <v>7600</v>
      </c>
      <c r="K238" s="36">
        <v>8440</v>
      </c>
      <c r="L238" s="36">
        <v>9450</v>
      </c>
    </row>
    <row r="239" spans="1:12" ht="15.75" x14ac:dyDescent="0.25">
      <c r="A239" s="5"/>
      <c r="B239" s="23"/>
      <c r="C239" s="23"/>
      <c r="D239" s="23"/>
      <c r="E239" s="23" t="s">
        <v>53</v>
      </c>
      <c r="F239" s="36">
        <v>4280</v>
      </c>
      <c r="G239" s="36">
        <v>5030</v>
      </c>
      <c r="H239" s="36">
        <v>5690</v>
      </c>
      <c r="I239" s="36">
        <v>6240</v>
      </c>
      <c r="J239" s="36">
        <v>6880</v>
      </c>
      <c r="K239" s="36">
        <v>7640</v>
      </c>
      <c r="L239" s="36">
        <v>8550</v>
      </c>
    </row>
    <row r="240" spans="1:12" ht="15.75" x14ac:dyDescent="0.25">
      <c r="A240" s="5"/>
      <c r="B240" s="23"/>
      <c r="C240" s="23"/>
      <c r="D240" s="23"/>
      <c r="E240" s="23" t="s">
        <v>78</v>
      </c>
      <c r="F240" s="36">
        <v>5090</v>
      </c>
      <c r="G240" s="36">
        <v>5990</v>
      </c>
      <c r="H240" s="36">
        <v>6820</v>
      </c>
      <c r="I240" s="36">
        <v>7530</v>
      </c>
      <c r="J240" s="36">
        <v>8340</v>
      </c>
      <c r="K240" s="36">
        <v>9280</v>
      </c>
      <c r="L240" s="36">
        <v>10390</v>
      </c>
    </row>
    <row r="241" spans="1:12" ht="15.75" x14ac:dyDescent="0.25">
      <c r="A241" s="5"/>
      <c r="B241" s="23"/>
      <c r="C241" s="23"/>
      <c r="D241" s="23"/>
      <c r="E241" s="23"/>
      <c r="F241" s="32"/>
      <c r="G241" s="32"/>
      <c r="H241" s="32"/>
      <c r="I241" s="32"/>
      <c r="J241" s="32"/>
      <c r="K241" s="32"/>
      <c r="L241" s="32"/>
    </row>
    <row r="242" spans="1:12" ht="15.75" x14ac:dyDescent="0.25">
      <c r="A242" s="5"/>
      <c r="B242" s="23"/>
      <c r="C242" s="23" t="s">
        <v>103</v>
      </c>
      <c r="D242" s="23"/>
      <c r="E242" s="23"/>
      <c r="F242" s="36">
        <v>2910</v>
      </c>
      <c r="G242" s="36">
        <v>3320</v>
      </c>
      <c r="H242" s="36">
        <v>3640</v>
      </c>
      <c r="I242" s="36">
        <v>3810</v>
      </c>
      <c r="J242" s="36">
        <v>3980</v>
      </c>
      <c r="K242" s="36">
        <v>4170</v>
      </c>
      <c r="L242" s="36">
        <v>4390</v>
      </c>
    </row>
    <row r="243" spans="1:12" ht="15.75" x14ac:dyDescent="0.25">
      <c r="A243" s="5"/>
      <c r="B243" s="23"/>
      <c r="C243" s="23"/>
      <c r="D243" s="23"/>
      <c r="E243" s="23"/>
      <c r="F243" s="32"/>
      <c r="G243" s="32"/>
      <c r="H243" s="32"/>
      <c r="I243" s="32"/>
      <c r="J243" s="32"/>
      <c r="K243" s="32"/>
      <c r="L243" s="32"/>
    </row>
    <row r="244" spans="1:12" ht="15.75" x14ac:dyDescent="0.25">
      <c r="A244" s="5"/>
      <c r="B244" s="23"/>
      <c r="C244" s="23" t="s">
        <v>56</v>
      </c>
      <c r="D244" s="23"/>
      <c r="E244" s="23"/>
      <c r="F244" s="52">
        <v>0.99983993880000011</v>
      </c>
      <c r="G244" s="52">
        <v>0.99969986249999998</v>
      </c>
      <c r="H244" s="52">
        <v>0.99969990000000009</v>
      </c>
      <c r="I244" s="52">
        <v>0.99964992499999994</v>
      </c>
      <c r="J244" s="52">
        <v>0.99944999999999995</v>
      </c>
      <c r="K244" s="52">
        <v>0.99943001099999995</v>
      </c>
      <c r="L244" s="52">
        <v>0.99941002199999995</v>
      </c>
    </row>
    <row r="245" spans="1:12" ht="15.75" x14ac:dyDescent="0.25">
      <c r="A245" s="5"/>
      <c r="C245" s="23" t="s">
        <v>57</v>
      </c>
      <c r="D245" s="23"/>
      <c r="E245" s="23"/>
      <c r="F245" s="52">
        <v>1.00081611952</v>
      </c>
      <c r="G245" s="52">
        <v>1.0005381960000002</v>
      </c>
      <c r="H245" s="52">
        <v>1.0004385600000001</v>
      </c>
      <c r="I245" s="52">
        <v>1.0004387940000001</v>
      </c>
      <c r="J245" s="52">
        <v>1.0004390080000001</v>
      </c>
      <c r="K245" s="52">
        <v>1.0004392020000001</v>
      </c>
      <c r="L245" s="52">
        <v>1.0005894550000001</v>
      </c>
    </row>
    <row r="246" spans="1:12" s="24" customFormat="1" ht="14.25" customHeight="1" x14ac:dyDescent="0.25">
      <c r="A246" s="18"/>
      <c r="C246" s="23" t="s">
        <v>58</v>
      </c>
      <c r="D246" s="23"/>
      <c r="E246" s="23"/>
      <c r="F246" s="52">
        <v>0.99987649739999995</v>
      </c>
      <c r="G246" s="52">
        <v>1.0009912500000002</v>
      </c>
      <c r="H246" s="52">
        <v>1.0003898</v>
      </c>
      <c r="I246" s="52">
        <v>1.0002901000000002</v>
      </c>
      <c r="J246" s="52">
        <v>1.0001904000000001</v>
      </c>
      <c r="K246" s="52">
        <v>1.0000907000000001</v>
      </c>
      <c r="L246" s="52">
        <v>1.00004085</v>
      </c>
    </row>
    <row r="247" spans="1:12" s="24" customFormat="1" ht="14.25" customHeight="1" x14ac:dyDescent="0.25">
      <c r="A247" s="18"/>
      <c r="C247" s="23"/>
      <c r="D247" s="23"/>
      <c r="E247" s="23"/>
      <c r="F247" s="32"/>
      <c r="G247" s="32"/>
      <c r="H247" s="32"/>
      <c r="I247" s="32"/>
      <c r="J247" s="32"/>
      <c r="K247" s="32"/>
      <c r="L247" s="32"/>
    </row>
    <row r="248" spans="1:12" s="24" customFormat="1" ht="14.25" customHeight="1" x14ac:dyDescent="0.25">
      <c r="A248" s="18"/>
      <c r="C248" s="23" t="s">
        <v>117</v>
      </c>
      <c r="D248" s="23"/>
      <c r="E248" s="23"/>
      <c r="F248" s="32"/>
      <c r="G248" s="32"/>
      <c r="H248" s="32"/>
      <c r="I248" s="32"/>
      <c r="J248" s="32"/>
      <c r="K248" s="32"/>
      <c r="L248" s="32"/>
    </row>
    <row r="249" spans="1:12" s="24" customFormat="1" ht="14.25" customHeight="1" x14ac:dyDescent="0.25">
      <c r="A249" s="18"/>
      <c r="C249" s="26"/>
      <c r="D249" s="23" t="s">
        <v>112</v>
      </c>
      <c r="E249" s="23"/>
      <c r="F249" s="36">
        <v>703600</v>
      </c>
      <c r="G249" s="36">
        <v>863000</v>
      </c>
      <c r="H249" s="36">
        <v>903000</v>
      </c>
      <c r="I249" s="36">
        <v>910000</v>
      </c>
      <c r="J249" s="36">
        <v>919000</v>
      </c>
      <c r="K249" s="36">
        <v>940000</v>
      </c>
      <c r="L249" s="36">
        <v>961000</v>
      </c>
    </row>
    <row r="250" spans="1:12" s="24" customFormat="1" ht="14.25" customHeight="1" x14ac:dyDescent="0.25">
      <c r="A250" s="18"/>
      <c r="C250" s="26"/>
      <c r="D250" s="23" t="s">
        <v>116</v>
      </c>
      <c r="E250" s="23"/>
      <c r="F250" s="36">
        <v>913000</v>
      </c>
      <c r="G250" s="36">
        <v>934000</v>
      </c>
      <c r="H250" s="36">
        <v>957000</v>
      </c>
      <c r="I250" s="36">
        <v>981000</v>
      </c>
      <c r="J250" s="36">
        <v>1006000</v>
      </c>
      <c r="K250" s="36">
        <v>1033000</v>
      </c>
      <c r="L250" s="36">
        <v>1060000</v>
      </c>
    </row>
    <row r="251" spans="1:12" s="24" customFormat="1" ht="14.25" customHeight="1" x14ac:dyDescent="0.25">
      <c r="A251" s="18"/>
      <c r="C251" s="26"/>
      <c r="D251" s="23" t="s">
        <v>115</v>
      </c>
      <c r="E251" s="23"/>
      <c r="F251" s="36">
        <v>927000</v>
      </c>
      <c r="G251" s="36">
        <v>758000</v>
      </c>
      <c r="H251" s="36">
        <v>764000</v>
      </c>
      <c r="I251" s="36">
        <v>770000</v>
      </c>
      <c r="J251" s="36">
        <v>771000</v>
      </c>
      <c r="K251" s="36">
        <v>780000</v>
      </c>
      <c r="L251" s="36">
        <v>805000</v>
      </c>
    </row>
    <row r="252" spans="1:12" s="24" customFormat="1" ht="14.25" customHeight="1" x14ac:dyDescent="0.25">
      <c r="A252" s="18"/>
      <c r="C252" s="26"/>
      <c r="D252" s="23" t="s">
        <v>113</v>
      </c>
      <c r="E252" s="23"/>
      <c r="F252" s="36">
        <v>346000</v>
      </c>
      <c r="G252" s="36">
        <v>346000</v>
      </c>
      <c r="H252" s="36">
        <v>353000</v>
      </c>
      <c r="I252" s="36">
        <v>361000</v>
      </c>
      <c r="J252" s="36">
        <v>369000</v>
      </c>
      <c r="K252" s="36">
        <v>377000</v>
      </c>
      <c r="L252" s="36">
        <v>389000</v>
      </c>
    </row>
    <row r="253" spans="1:12" ht="12.75" customHeight="1" x14ac:dyDescent="0.25">
      <c r="A253" s="18"/>
      <c r="B253" s="20"/>
      <c r="C253" s="3"/>
      <c r="D253" s="3"/>
      <c r="E253" s="3"/>
    </row>
  </sheetData>
  <mergeCells count="2">
    <mergeCell ref="C154:E154"/>
    <mergeCell ref="C153:E153"/>
  </mergeCells>
  <phoneticPr fontId="23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2016-10-26, dnr VER 2016-3</oddFooter>
  </headerFooter>
  <rowBreaks count="3" manualBreakCount="3">
    <brk id="35" max="16383" man="1"/>
    <brk id="139" max="16383" man="1"/>
    <brk id="1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topLeftCell="A4" workbookViewId="0">
      <selection activeCell="M58" sqref="M58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8">
        <v>2020</v>
      </c>
      <c r="J3" s="8">
        <v>2021</v>
      </c>
      <c r="K3" s="8"/>
    </row>
    <row r="4" spans="1:11" x14ac:dyDescent="0.2">
      <c r="A4" s="28" t="str">
        <f>Enkät!B39</f>
        <v>1:1 Garantipension till ålderspension</v>
      </c>
      <c r="B4" s="28"/>
      <c r="C4" s="28"/>
      <c r="D4" s="28">
        <f>Enkät!F40</f>
        <v>15760966</v>
      </c>
      <c r="E4" s="28">
        <f>Enkät!G40</f>
        <v>14150300</v>
      </c>
      <c r="F4" s="28">
        <f>Enkät!H40</f>
        <v>13399900</v>
      </c>
      <c r="G4" s="28">
        <f>Enkät!I40</f>
        <v>12785500</v>
      </c>
      <c r="H4" s="28">
        <f>Enkät!J40</f>
        <v>12677200</v>
      </c>
      <c r="I4" s="28">
        <f>Enkät!K40</f>
        <v>13100900</v>
      </c>
      <c r="J4" s="28">
        <f>Enkät!L40</f>
        <v>13660600</v>
      </c>
      <c r="K4" s="28"/>
    </row>
    <row r="5" spans="1:11" x14ac:dyDescent="0.2">
      <c r="A5" s="28" t="str">
        <f>Enkät!B74</f>
        <v>1:2 Efterlevandepensioner till vuxna</v>
      </c>
      <c r="B5" s="28"/>
      <c r="C5" s="28"/>
      <c r="D5" s="28">
        <f>Enkät!F75</f>
        <v>12427490</v>
      </c>
      <c r="E5" s="28">
        <f>Enkät!G75</f>
        <v>11919100</v>
      </c>
      <c r="F5" s="28">
        <f>Enkät!H75</f>
        <v>11517500</v>
      </c>
      <c r="G5" s="28">
        <f>Enkät!I75</f>
        <v>11074200</v>
      </c>
      <c r="H5" s="28">
        <f>Enkät!J75</f>
        <v>10573300</v>
      </c>
      <c r="I5" s="28">
        <f>Enkät!K75</f>
        <v>10011600</v>
      </c>
      <c r="J5" s="28">
        <f>Enkät!L75</f>
        <v>9469600</v>
      </c>
      <c r="K5" s="28"/>
    </row>
    <row r="6" spans="1:11" x14ac:dyDescent="0.2">
      <c r="A6" s="28" t="str">
        <f>Enkät!B113</f>
        <v>1:3 Bostadstillägg till pensionärer</v>
      </c>
      <c r="B6" s="28"/>
      <c r="C6" s="28"/>
      <c r="D6" s="28">
        <f>Enkät!F114</f>
        <v>8588937.3250882532</v>
      </c>
      <c r="E6" s="28">
        <f>Enkät!G114</f>
        <v>8464100</v>
      </c>
      <c r="F6" s="28">
        <f>Enkät!H114</f>
        <v>8352800</v>
      </c>
      <c r="G6" s="28">
        <f>Enkät!I114</f>
        <v>8314000</v>
      </c>
      <c r="H6" s="28">
        <f>Enkät!J114</f>
        <v>8387800</v>
      </c>
      <c r="I6" s="28">
        <f>Enkät!K114</f>
        <v>8532500</v>
      </c>
      <c r="J6" s="28">
        <f>Enkät!L114</f>
        <v>8655900</v>
      </c>
      <c r="K6" s="28"/>
    </row>
    <row r="7" spans="1:11" x14ac:dyDescent="0.2">
      <c r="A7" s="28" t="str">
        <f>Enkät!B140</f>
        <v>1:4 Äldreförsörjningsstöd</v>
      </c>
      <c r="B7" s="28"/>
      <c r="C7" s="28"/>
      <c r="D7" s="28">
        <f>Enkät!F141</f>
        <v>803415.55167325225</v>
      </c>
      <c r="E7" s="28">
        <f>Enkät!G141</f>
        <v>890300</v>
      </c>
      <c r="F7" s="28">
        <f>Enkät!H141</f>
        <v>946100</v>
      </c>
      <c r="G7" s="28">
        <f>Enkät!I141</f>
        <v>1028600</v>
      </c>
      <c r="H7" s="28">
        <f>Enkät!J141</f>
        <v>1103200</v>
      </c>
      <c r="I7" s="28">
        <f>Enkät!K141</f>
        <v>1183300</v>
      </c>
      <c r="J7" s="28">
        <f>Enkät!L141</f>
        <v>1241200</v>
      </c>
      <c r="K7" s="28"/>
    </row>
    <row r="8" spans="1:11" x14ac:dyDescent="0.2">
      <c r="A8" s="28" t="str">
        <f>Enkät!B166</f>
        <v>2:1.1 Pensionsmyndigheten</v>
      </c>
      <c r="B8" s="28"/>
      <c r="C8" s="28"/>
      <c r="D8" s="28">
        <f>Enkät!F57</f>
        <v>25300</v>
      </c>
      <c r="E8" s="28">
        <f>Enkät!G57</f>
        <v>24500</v>
      </c>
      <c r="F8" s="28">
        <f>Enkät!H57</f>
        <v>24200</v>
      </c>
      <c r="G8" s="28">
        <f>Enkät!I57</f>
        <v>23900</v>
      </c>
      <c r="H8" s="28">
        <f>Enkät!J57</f>
        <v>24100</v>
      </c>
      <c r="I8" s="28">
        <f>Enkät!K57</f>
        <v>24500</v>
      </c>
      <c r="J8" s="28">
        <f>Enkät!L57</f>
        <v>24800</v>
      </c>
      <c r="K8" s="28"/>
    </row>
    <row r="9" spans="1:11" x14ac:dyDescent="0.2">
      <c r="A9" s="28" t="str">
        <f>Enkät!B200</f>
        <v>Ålderspensionssystemet vid sidan av statens budget</v>
      </c>
      <c r="B9" s="28"/>
      <c r="C9" s="36"/>
      <c r="D9" s="28">
        <f>Enkät!F201/1000000</f>
        <v>273.47449999999998</v>
      </c>
      <c r="E9" s="28">
        <f>Enkät!G201/1000000</f>
        <v>292.92700000000002</v>
      </c>
      <c r="F9" s="28">
        <f>Enkät!H201/1000000</f>
        <v>309.03100000000001</v>
      </c>
      <c r="G9" s="28">
        <f>Enkät!I201/1000000</f>
        <v>325.41699999999997</v>
      </c>
      <c r="H9" s="28">
        <f>Enkät!J201/1000000</f>
        <v>338.30500000000001</v>
      </c>
      <c r="I9" s="28">
        <f>Enkät!K201/1000000</f>
        <v>349.541</v>
      </c>
      <c r="J9" s="28">
        <f>Enkät!L201/1000000</f>
        <v>361.85599999999999</v>
      </c>
      <c r="K9" s="28"/>
    </row>
    <row r="10" spans="1:11" x14ac:dyDescent="0.2">
      <c r="A10" s="28" t="str">
        <f>Enkät!B171</f>
        <v>1:5 Barnpension och efterlevandestöd</v>
      </c>
      <c r="B10" s="28"/>
      <c r="C10" s="28"/>
      <c r="D10" s="28">
        <f>Enkät!F172</f>
        <v>904916</v>
      </c>
      <c r="E10" s="28">
        <f>Enkät!G172</f>
        <v>917000</v>
      </c>
      <c r="F10" s="28">
        <f>Enkät!H172</f>
        <v>1000800</v>
      </c>
      <c r="G10" s="28">
        <f>Enkät!I172</f>
        <v>1164700</v>
      </c>
      <c r="H10" s="28">
        <f>Enkät!J172</f>
        <v>1223900</v>
      </c>
      <c r="I10" s="28">
        <f>Enkät!K172</f>
        <v>1195700</v>
      </c>
      <c r="J10" s="28">
        <f>Enkät!L172</f>
        <v>1215000</v>
      </c>
      <c r="K10" s="28"/>
    </row>
    <row r="11" spans="1:11" x14ac:dyDescent="0.2">
      <c r="A11" s="28" t="str">
        <f>Enkät!B186</f>
        <v>1:7 Pensionsrätt för barnår, anslag</v>
      </c>
      <c r="B11" s="28"/>
      <c r="C11" s="28"/>
      <c r="D11" s="28">
        <f>Enkät!F187</f>
        <v>6875558</v>
      </c>
      <c r="E11" s="28">
        <f>Enkät!G187</f>
        <v>7237862</v>
      </c>
      <c r="F11" s="28">
        <f>Enkät!H187</f>
        <v>7467700</v>
      </c>
      <c r="G11" s="28">
        <f>Enkät!I187</f>
        <v>7494700</v>
      </c>
      <c r="H11" s="28">
        <f>Enkät!J187</f>
        <v>7848300</v>
      </c>
      <c r="I11" s="28">
        <f>Enkät!K187</f>
        <v>8290700.0000000009</v>
      </c>
      <c r="J11" s="28">
        <f>Enkät!L187</f>
        <v>8635500</v>
      </c>
      <c r="K11" s="28"/>
    </row>
    <row r="14" spans="1:11" x14ac:dyDescent="0.2">
      <c r="A14" t="s">
        <v>138</v>
      </c>
      <c r="B14" s="28"/>
      <c r="C14" s="28"/>
      <c r="D14" s="28">
        <f t="shared" ref="D14:E14" si="0">(D4+D5+D6+D7+D10+D11)/1000000</f>
        <v>45.361282876761514</v>
      </c>
      <c r="E14" s="28">
        <f t="shared" si="0"/>
        <v>43.578662000000001</v>
      </c>
      <c r="F14" s="28">
        <f>(F4+F5+F6+F7+F10+F11)/1000000</f>
        <v>42.684800000000003</v>
      </c>
      <c r="G14" s="28">
        <f>(G4+G5+G6+G7+G10+G11)/1000000</f>
        <v>41.861699999999999</v>
      </c>
      <c r="H14" s="28">
        <f>(H4+H5+H6+H7+H10+H11)/1000000</f>
        <v>41.813699999999997</v>
      </c>
      <c r="I14" s="28">
        <f>(I4+I5+I6+I7+I10+I11)/1000000</f>
        <v>42.314700000000002</v>
      </c>
      <c r="J14" s="28">
        <f>(J4+J5+J6+J7+J10+J11)/1000000</f>
        <v>42.877800000000001</v>
      </c>
      <c r="K14" s="28"/>
    </row>
    <row r="15" spans="1:11" x14ac:dyDescent="0.2">
      <c r="B15" s="28"/>
      <c r="C15" s="28"/>
      <c r="D15" s="28">
        <f t="shared" ref="D15:H15" si="1">D14+D9</f>
        <v>318.83578287676147</v>
      </c>
      <c r="E15" s="28">
        <f t="shared" si="1"/>
        <v>336.50566200000003</v>
      </c>
      <c r="F15" s="28">
        <f t="shared" si="1"/>
        <v>351.7158</v>
      </c>
      <c r="G15" s="28">
        <f t="shared" si="1"/>
        <v>367.27869999999996</v>
      </c>
      <c r="H15" s="28">
        <f t="shared" si="1"/>
        <v>380.11869999999999</v>
      </c>
      <c r="I15" s="28">
        <f t="shared" ref="I15:J15" si="2">I14+I9</f>
        <v>391.85570000000001</v>
      </c>
      <c r="J15" s="28">
        <f t="shared" si="2"/>
        <v>404.73379999999997</v>
      </c>
      <c r="K15" s="28"/>
    </row>
    <row r="17" spans="1:11" x14ac:dyDescent="0.2">
      <c r="C17" s="30"/>
      <c r="D17" s="30">
        <f t="shared" ref="D17:I17" si="3">D3</f>
        <v>2015</v>
      </c>
      <c r="E17" s="30">
        <f t="shared" si="3"/>
        <v>2016</v>
      </c>
      <c r="F17" s="30">
        <f t="shared" si="3"/>
        <v>2017</v>
      </c>
      <c r="G17" s="30">
        <f t="shared" si="3"/>
        <v>2018</v>
      </c>
      <c r="H17" s="30">
        <f t="shared" si="3"/>
        <v>2019</v>
      </c>
      <c r="I17" s="30">
        <f t="shared" si="3"/>
        <v>2020</v>
      </c>
      <c r="J17" s="30">
        <f t="shared" ref="J17" si="4">J3</f>
        <v>2021</v>
      </c>
      <c r="K17" s="30"/>
    </row>
    <row r="18" spans="1:11" x14ac:dyDescent="0.2">
      <c r="A18" t="s">
        <v>151</v>
      </c>
      <c r="C18" s="28"/>
      <c r="D18" s="28">
        <f>Enkät!F202/1000000</f>
        <v>267.46620000000001</v>
      </c>
      <c r="E18" s="28">
        <f>Enkät!G202/1000000</f>
        <v>285.327</v>
      </c>
      <c r="F18" s="28">
        <f>Enkät!H202/1000000</f>
        <v>299.78500000000003</v>
      </c>
      <c r="G18" s="28">
        <f>Enkät!I202/1000000</f>
        <v>314.60899999999998</v>
      </c>
      <c r="H18" s="28">
        <f>Enkät!J202/1000000</f>
        <v>325.68099999999998</v>
      </c>
      <c r="I18" s="28">
        <f>Enkät!K202/1000000</f>
        <v>334.77</v>
      </c>
      <c r="J18" s="28">
        <f>Enkät!L202/1000000</f>
        <v>344.53399999999999</v>
      </c>
      <c r="K18" s="28"/>
    </row>
    <row r="19" spans="1:11" x14ac:dyDescent="0.2">
      <c r="A19" t="s">
        <v>145</v>
      </c>
      <c r="C19" s="28"/>
      <c r="D19" s="28">
        <f>(Enkät!F208+Enkät!F209)/1000000</f>
        <v>6.0083000000000002</v>
      </c>
      <c r="E19" s="28">
        <f>(Enkät!G208+Enkät!G209)/1000000</f>
        <v>7.6</v>
      </c>
      <c r="F19" s="28">
        <f>(Enkät!H208+Enkät!H209)/1000000</f>
        <v>9.2460000000000004</v>
      </c>
      <c r="G19" s="28">
        <f>(Enkät!I208+Enkät!I209)/1000000</f>
        <v>10.808</v>
      </c>
      <c r="H19" s="28">
        <f>(Enkät!J208+Enkät!J209)/1000000</f>
        <v>12.624000000000001</v>
      </c>
      <c r="I19" s="28">
        <f>(Enkät!K208+Enkät!K209)/1000000</f>
        <v>14.771000000000001</v>
      </c>
      <c r="J19" s="28">
        <f>(Enkät!L208+Enkät!L209)/1000000</f>
        <v>17.321999999999999</v>
      </c>
      <c r="K19" s="28"/>
    </row>
    <row r="20" spans="1:11" x14ac:dyDescent="0.2">
      <c r="A20" t="s">
        <v>138</v>
      </c>
      <c r="B20" s="28"/>
      <c r="C20" s="28"/>
      <c r="D20" s="28">
        <f>D14</f>
        <v>45.361282876761514</v>
      </c>
      <c r="E20" s="28">
        <f t="shared" ref="E20:I20" si="5">E14</f>
        <v>43.578662000000001</v>
      </c>
      <c r="F20" s="28">
        <f t="shared" si="5"/>
        <v>42.684800000000003</v>
      </c>
      <c r="G20" s="28">
        <f t="shared" si="5"/>
        <v>41.861699999999999</v>
      </c>
      <c r="H20" s="28">
        <f t="shared" si="5"/>
        <v>41.813699999999997</v>
      </c>
      <c r="I20" s="28">
        <f t="shared" si="5"/>
        <v>42.314700000000002</v>
      </c>
      <c r="J20" s="28">
        <f t="shared" ref="J20" si="6">J14</f>
        <v>42.877800000000001</v>
      </c>
      <c r="K20" s="28"/>
    </row>
    <row r="21" spans="1:11" x14ac:dyDescent="0.2">
      <c r="B21" s="28"/>
      <c r="C21" s="28"/>
      <c r="D21" s="28">
        <f t="shared" ref="D21:F21" si="7">SUM(D18:D20)</f>
        <v>318.83578287676153</v>
      </c>
      <c r="E21" s="28">
        <f t="shared" si="7"/>
        <v>336.50566200000003</v>
      </c>
      <c r="F21" s="28">
        <f t="shared" si="7"/>
        <v>351.7158</v>
      </c>
      <c r="G21" s="28">
        <f t="shared" ref="G21:H21" si="8">SUM(G18:G20)</f>
        <v>367.27869999999996</v>
      </c>
      <c r="H21" s="28">
        <f t="shared" si="8"/>
        <v>380.11869999999999</v>
      </c>
      <c r="I21" s="28">
        <f t="shared" ref="I21:J21" si="9">SUM(I18:I20)</f>
        <v>391.85570000000001</v>
      </c>
      <c r="J21" s="28">
        <f t="shared" si="9"/>
        <v>404.73379999999997</v>
      </c>
      <c r="K21" s="28"/>
    </row>
    <row r="22" spans="1:11" x14ac:dyDescent="0.2">
      <c r="B22" s="28"/>
      <c r="C22" s="28"/>
      <c r="D22" s="28"/>
      <c r="E22" s="28"/>
      <c r="F22" s="28"/>
      <c r="G22" s="28"/>
      <c r="H22" s="28"/>
      <c r="I22" s="28"/>
    </row>
    <row r="23" spans="1:11" x14ac:dyDescent="0.2">
      <c r="A23" s="32" t="s">
        <v>161</v>
      </c>
      <c r="B23" s="28"/>
      <c r="C23" s="28"/>
      <c r="D23" s="54">
        <f>D21/Enkät!F33</f>
        <v>7.6666659343136059E-2</v>
      </c>
      <c r="E23" s="54">
        <f>E21/Enkät!G33</f>
        <v>7.7206811035849962E-2</v>
      </c>
      <c r="F23" s="54">
        <f>F21/Enkät!H33</f>
        <v>7.7596154845315804E-2</v>
      </c>
      <c r="G23" s="54">
        <f>G21/Enkät!I33</f>
        <v>7.7631051583615218E-2</v>
      </c>
      <c r="H23" s="54">
        <f>H21/Enkät!J33</f>
        <v>7.7332630341540531E-2</v>
      </c>
      <c r="I23" s="54">
        <f>I21/Enkät!K33</f>
        <v>7.6450665640809976E-2</v>
      </c>
      <c r="J23" s="54">
        <f>J21/Enkät!L33</f>
        <v>7.5683711663567077E-2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2016-09-14T10:15:30Z</cp:lastPrinted>
  <dcterms:created xsi:type="dcterms:W3CDTF">1999-06-16T10:30:48Z</dcterms:created>
  <dcterms:modified xsi:type="dcterms:W3CDTF">2016-10-25T11:41:26Z</dcterms:modified>
</cp:coreProperties>
</file>