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1325" windowHeight="11760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Enkät!$39:$40</definedName>
  </definedNames>
  <calcPr calcId="145621"/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E19" i="2"/>
  <c r="J18" i="2"/>
  <c r="I18" i="2"/>
  <c r="H18" i="2"/>
  <c r="G18" i="2"/>
  <c r="F18" i="2"/>
  <c r="E18" i="2"/>
  <c r="D19" i="2"/>
  <c r="D18" i="2"/>
  <c r="J11" i="2"/>
  <c r="I11" i="2"/>
  <c r="H11" i="2"/>
  <c r="G11" i="2"/>
  <c r="F11" i="2"/>
  <c r="E11" i="2"/>
  <c r="J10" i="2"/>
  <c r="I10" i="2"/>
  <c r="H10" i="2"/>
  <c r="G10" i="2"/>
  <c r="F10" i="2"/>
  <c r="E10" i="2"/>
  <c r="J9" i="2"/>
  <c r="I9" i="2"/>
  <c r="H9" i="2"/>
  <c r="G9" i="2"/>
  <c r="F9" i="2"/>
  <c r="E9" i="2"/>
  <c r="J8" i="2"/>
  <c r="I8" i="2"/>
  <c r="H8" i="2"/>
  <c r="G8" i="2"/>
  <c r="F8" i="2"/>
  <c r="E8" i="2"/>
  <c r="J7" i="2"/>
  <c r="I7" i="2"/>
  <c r="H7" i="2"/>
  <c r="G7" i="2"/>
  <c r="F7" i="2"/>
  <c r="E7" i="2"/>
  <c r="D11" i="2"/>
  <c r="D10" i="2"/>
  <c r="D9" i="2"/>
  <c r="D8" i="2"/>
  <c r="D7" i="2"/>
  <c r="J6" i="2"/>
  <c r="I6" i="2"/>
  <c r="H6" i="2"/>
  <c r="G6" i="2"/>
  <c r="F6" i="2"/>
  <c r="E6" i="2"/>
  <c r="D6" i="2"/>
  <c r="J5" i="2"/>
  <c r="I5" i="2"/>
  <c r="H5" i="2"/>
  <c r="G5" i="2"/>
  <c r="F5" i="2"/>
  <c r="E5" i="2"/>
  <c r="D5" i="2"/>
  <c r="J4" i="2"/>
  <c r="I4" i="2"/>
  <c r="H4" i="2"/>
  <c r="G4" i="2"/>
  <c r="F4" i="2"/>
  <c r="E4" i="2"/>
  <c r="D4" i="2"/>
  <c r="I17" i="2"/>
  <c r="H17" i="2"/>
  <c r="G17" i="2"/>
  <c r="F17" i="2"/>
  <c r="E17" i="2"/>
  <c r="D17" i="2"/>
  <c r="F14" i="2" l="1"/>
  <c r="F20" i="2" s="1"/>
  <c r="F21" i="2" s="1"/>
  <c r="F23" i="2" s="1"/>
  <c r="G14" i="2"/>
  <c r="G20" i="2" s="1"/>
  <c r="G21" i="2" s="1"/>
  <c r="G23" i="2" s="1"/>
  <c r="D14" i="2"/>
  <c r="H14" i="2"/>
  <c r="H15" i="2" s="1"/>
  <c r="E14" i="2"/>
  <c r="E15" i="2" s="1"/>
  <c r="I14" i="2"/>
  <c r="I20" i="2" s="1"/>
  <c r="I21" i="2" s="1"/>
  <c r="I23" i="2" s="1"/>
  <c r="J17" i="2"/>
  <c r="A11" i="2"/>
  <c r="A10" i="2"/>
  <c r="A9" i="2"/>
  <c r="A8" i="2"/>
  <c r="A7" i="2"/>
  <c r="A6" i="2"/>
  <c r="A5" i="2"/>
  <c r="A4" i="2"/>
  <c r="D20" i="2" l="1"/>
  <c r="D21" i="2" s="1"/>
  <c r="D23" i="2" s="1"/>
  <c r="F15" i="2"/>
  <c r="G15" i="2"/>
  <c r="H20" i="2"/>
  <c r="H21" i="2" s="1"/>
  <c r="H23" i="2" s="1"/>
  <c r="E20" i="2"/>
  <c r="E21" i="2" s="1"/>
  <c r="E23" i="2" s="1"/>
  <c r="D15" i="2"/>
  <c r="I15" i="2"/>
  <c r="J14" i="2"/>
  <c r="J20" i="2" s="1"/>
  <c r="J21" i="2" s="1"/>
  <c r="J23" i="2" s="1"/>
  <c r="J15" i="2" l="1"/>
</calcChain>
</file>

<file path=xl/sharedStrings.xml><?xml version="1.0" encoding="utf-8"?>
<sst xmlns="http://schemas.openxmlformats.org/spreadsheetml/2006/main" count="186" uniqueCount="174">
  <si>
    <t>Antagandebild</t>
  </si>
  <si>
    <t>Lönesummeökning (inkl. reformer)</t>
  </si>
  <si>
    <t>Timlöneökning</t>
  </si>
  <si>
    <t>KPI (genomsnitt, inflationstal)</t>
  </si>
  <si>
    <t>Förhöjt prisbasbelopp</t>
  </si>
  <si>
    <t>Utfall och prognos</t>
  </si>
  <si>
    <t>Antal särskilda pensionstillägg</t>
  </si>
  <si>
    <t>Retrofaktor, omställningspension</t>
  </si>
  <si>
    <t>Retrofaktor, förlängd omställningspension</t>
  </si>
  <si>
    <t>Antal personer med BTP, ålderspensionärer</t>
  </si>
  <si>
    <t>Genomsnittligt belopp per BTP-mottagare</t>
  </si>
  <si>
    <t>Genomsnittligt belopp per BTP-mottagare, ålderspensionär</t>
  </si>
  <si>
    <t>Antal personer med SBTP</t>
  </si>
  <si>
    <t>Genomsnittligt belopp per SBTP-mottagare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</si>
  <si>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</si>
  <si>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</si>
  <si>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</si>
  <si>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</si>
  <si>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Pensionsgrundande belopp</t>
  </si>
  <si>
    <t>Särskilt pensionstillägg, tkr</t>
  </si>
  <si>
    <t>Särskild efterlevandepension, totalsummma, tkr</t>
  </si>
  <si>
    <r>
      <t xml:space="preserve">Sysselsatta, timmar </t>
    </r>
    <r>
      <rPr>
        <vertAlign val="superscript"/>
        <sz val="12"/>
        <rFont val="Times New Roman"/>
        <family val="1"/>
      </rPr>
      <t>1)</t>
    </r>
    <r>
      <rPr>
        <sz val="12"/>
        <rFont val="Times New Roman"/>
        <family val="1"/>
      </rPr>
      <t xml:space="preserve"> (procentuell förändring)</t>
    </r>
  </si>
  <si>
    <t>Boendekostnadsindex - hyres- och bostadsrätter (inkl. värme, ej hush.el)</t>
  </si>
  <si>
    <t>Boendekostnadsindex - egna hem (exkl.värme)</t>
  </si>
  <si>
    <t>Anslaget totalt, tkr</t>
  </si>
  <si>
    <t>Antal garantipensioner till änkepension</t>
  </si>
  <si>
    <t xml:space="preserve">Antal (inkomstgrundade) änkepensioner  </t>
  </si>
  <si>
    <t>Garantipension till änkepension, tkr</t>
  </si>
  <si>
    <t>Antal (inkomstgrundade) omställningspensioner</t>
  </si>
  <si>
    <t>Antal garantipensioner till omställningspension</t>
  </si>
  <si>
    <t>Genomsnittlig (inkomstgrundad) änkepension, kr</t>
  </si>
  <si>
    <t>Genomsnittlig garantipension till änkepension, kr</t>
  </si>
  <si>
    <t>Genomsnittlig (inkomstgrundad) omställningspension, kr</t>
  </si>
  <si>
    <t>Genomsnittlig garantipension till omställningspension, 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</si>
  <si>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</si>
  <si>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</si>
  <si>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</si>
  <si>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</si>
  <si>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Garantipension till förlängd omställningspension, tkr</t>
  </si>
  <si>
    <t>Garantipension till omställningspension, tkr</t>
  </si>
  <si>
    <t>Ränta statsskuldväxlar, 3 mån</t>
  </si>
  <si>
    <t>Ränta statsskuldväxlar, 6 mån</t>
  </si>
  <si>
    <t>Ränta statsobligationer, 5 år</t>
  </si>
  <si>
    <t>Ränta statsobligationer, 10 år</t>
  </si>
  <si>
    <t>Garantipension, födda 1937 eller tidigare, tkr</t>
  </si>
  <si>
    <t>Garantipension, födda 1938 eller senare, tkr</t>
  </si>
  <si>
    <t>Antal premiepensioner, egna, totalt</t>
  </si>
  <si>
    <t>Antal premiepensioner, egna, män</t>
  </si>
  <si>
    <t>Antal premiepensioner, egna, kvinnor</t>
  </si>
  <si>
    <t>Genomsnitt för tilläggspension, totalt, kr</t>
  </si>
  <si>
    <t>Genomsnitt för tilläggspension, kvinnor, kr</t>
  </si>
  <si>
    <t>Genomsnitt för tilläggspension, män, kr</t>
  </si>
  <si>
    <t>Genomsnitt för inkomstpension, totalt, kr</t>
  </si>
  <si>
    <t>Genomsnitt för inkomstpension, män, kr</t>
  </si>
  <si>
    <t>Genomsnitt för egen premiepension, totalt, kr</t>
  </si>
  <si>
    <t>Genomsnitt för egen premiepension, kvinnor, kr</t>
  </si>
  <si>
    <t>Retrofaktor garantipension födda 1937 eller tidigare</t>
  </si>
  <si>
    <t>Retrofaktor garantipension födda 1938 eller senare</t>
  </si>
  <si>
    <t>Retrofaktor tilläggspension</t>
  </si>
  <si>
    <t>Retrofaktor inkomstpension</t>
  </si>
  <si>
    <t>Retrofaktor premiepension</t>
  </si>
  <si>
    <t>Premiepension,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</si>
  <si>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</si>
  <si>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</si>
  <si>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</si>
  <si>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</si>
  <si>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</si>
  <si>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</si>
  <si>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Utbetalningar från AP-fonden, tkr</t>
  </si>
  <si>
    <t>Genomsnittligt antal Pbb</t>
  </si>
  <si>
    <t>Inkomstpension, tkr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</si>
  <si>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</si>
  <si>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</si>
  <si>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</si>
  <si>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</si>
  <si>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</si>
  <si>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</si>
  <si>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Antal ålderspensioner med inkomstpension, totalt</t>
  </si>
  <si>
    <t>Antal ålderspensioner med inkomstpension, kvinnor</t>
  </si>
  <si>
    <t>Antal ålderspensioner med inkomstpension, män</t>
  </si>
  <si>
    <t>Genomsnitt för egen premiepension, män, kr</t>
  </si>
  <si>
    <r>
      <t>1)</t>
    </r>
    <r>
      <rPr>
        <sz val="9"/>
        <rFont val="Times New Roman"/>
        <family val="1"/>
      </rPr>
      <t xml:space="preserve"> Sysselsättningskomponent</t>
    </r>
  </si>
  <si>
    <t>Antal äldreförsörjningsstöd</t>
  </si>
  <si>
    <t>Bostadstillägg till pensionärer, tkr</t>
  </si>
  <si>
    <t>BTP till ålderspension, tkr</t>
  </si>
  <si>
    <t>Särskilt bostadstillägg till pensionärer, tkr</t>
  </si>
  <si>
    <t>BTP till efterlevandepension m.m., tkr</t>
  </si>
  <si>
    <t>Antal personer med BTP, efterlevande m.m.</t>
  </si>
  <si>
    <t>Genomsnittligt belopp per BTP-mottagare, efterlevande m.m.</t>
  </si>
  <si>
    <t>Retrofaktor BTP</t>
  </si>
  <si>
    <t>Antal berörda familjer</t>
  </si>
  <si>
    <t>Ett fast belopp på ett inkomstbasbelopp</t>
  </si>
  <si>
    <t>Genomsnitt för inkomstpension, kvinnor, kr</t>
  </si>
  <si>
    <t>Tilläggspension, tkr</t>
  </si>
  <si>
    <t>Inkomstgrundad barnpension, tkr</t>
  </si>
  <si>
    <t>Antal med inkomstgrundad barnpension</t>
  </si>
  <si>
    <t xml:space="preserve">Genomsnittsbelopp för inkomstgrundad  barnpension  </t>
  </si>
  <si>
    <t>Retrofaktor inkomstgrundad änkepension</t>
  </si>
  <si>
    <t>Retrofaktor garantipension till änkepension</t>
  </si>
  <si>
    <t>Retrofaktor äldreförsörjningsstöd</t>
  </si>
  <si>
    <t>Genomsnittligt äldreförsörjningsstöd</t>
  </si>
  <si>
    <t>Äldreförsörjningsstöd, tkr</t>
  </si>
  <si>
    <t>Statlig ålderspensionsavgift, anslagsbelastning, tkr</t>
  </si>
  <si>
    <t>Utgiftsområde 11 Ekonomisk trygghet vid ålderdom</t>
  </si>
  <si>
    <t>Utgiftsområde 12 Ekonomisk trygghet för familjer och barn</t>
  </si>
  <si>
    <t>Antal premiepensioner, efterlevandeskydd under pensionstid, totalt</t>
  </si>
  <si>
    <t>Genomsnitt för premiepension, efterlevandeskydd  under pensionstid</t>
  </si>
  <si>
    <t>Inkomstgrundad änkepension, tkr</t>
  </si>
  <si>
    <t>Inkomstgrundad omställningspension, tkr</t>
  </si>
  <si>
    <t>Inkomstgrundad förlängd omställningspension, tkr</t>
  </si>
  <si>
    <t>Antal ålderspensioner med tilläggspension, totalt</t>
  </si>
  <si>
    <t>Antal ålderspensioner med tilläggspension, kvinnor</t>
  </si>
  <si>
    <t>Antal ålderspensioner med tilläggspension, män</t>
  </si>
  <si>
    <t>Sysselsatta, personer (procentuell förändring)</t>
  </si>
  <si>
    <t>Statlig ålderspensionsavgift, prognostiserad slutlig avgift, tkr</t>
  </si>
  <si>
    <t>Hustrutillägg m.m., tkr</t>
  </si>
  <si>
    <t>Kostnadsersättningar</t>
  </si>
  <si>
    <t>Prestationsbaserade avgifter</t>
  </si>
  <si>
    <t>Administration och kostnadsersättningar, AP-fonden, tkr</t>
  </si>
  <si>
    <t>Provisionskostnader och externa kostnader</t>
  </si>
  <si>
    <t>AP-fondernas interna administrationskostnader</t>
  </si>
  <si>
    <t>Fördelning av AP-fondernas administrationskostnader m.m., tkr</t>
  </si>
  <si>
    <t>Äldreförsörjningsstöd till de utan bostadstillägg, tkr</t>
  </si>
  <si>
    <t>Äldreförsörjningsstöd till de med bostadstillägg, tkr</t>
  </si>
  <si>
    <t>Antal äldreförsörjningsstöd utan bostadstillägg</t>
  </si>
  <si>
    <t>Antal äldreförsörjningsstöd med bostadstillägg</t>
  </si>
  <si>
    <t>Genomsnittligt äldreförsörjningsstöd, utan bostadstillägg</t>
  </si>
  <si>
    <t>Genomsnittligt äldreförsörjningsstöd, med bostadstillägg</t>
  </si>
  <si>
    <t>Därav under utgiftstaket</t>
  </si>
  <si>
    <t>Överföringar till de europeiska gemenskaperna från AP-fonden, tkr</t>
  </si>
  <si>
    <t>Överföringar till de europeiska gemenskaperna från premiepensionssystemet, tkr</t>
  </si>
  <si>
    <t>Utgifter totalt, tkr</t>
  </si>
  <si>
    <t>1:1 Garantipension till ålderspension</t>
  </si>
  <si>
    <t>1:2 Efterlevandepensioner till vuxna</t>
  </si>
  <si>
    <t>1:3 Bostadstillägg till pensionärer</t>
  </si>
  <si>
    <t>1:4 Äldreförsörjningsstöd</t>
  </si>
  <si>
    <t>1:7 Pensionsrätt för barnår, anslag</t>
  </si>
  <si>
    <t>Antal sysselsatta, 1 000-tal</t>
  </si>
  <si>
    <t>Arbetslöshet, %, enligt ILO</t>
  </si>
  <si>
    <t>Antal arbetslösa enligt ILO, 1 000-tal</t>
  </si>
  <si>
    <t>Arbetskraften enligt ILO, 1 000-tal</t>
  </si>
  <si>
    <t>Utgifter inom Pensionsmyndighetens ansvarsområde</t>
  </si>
  <si>
    <t>Pensionsförmåner finansierade via sakanslag</t>
  </si>
  <si>
    <t>2:1.1 Pensionsmyndigheten</t>
  </si>
  <si>
    <t>Antal ålderspensioner, exkl. antal med endast premiepension</t>
  </si>
  <si>
    <t>BNP-förändring, fast pris</t>
  </si>
  <si>
    <t>BNP-förändring, löpande priser</t>
  </si>
  <si>
    <t>BNP, miljarder kronor</t>
  </si>
  <si>
    <t>1:5 Barnpension och efterlevandestöd</t>
  </si>
  <si>
    <t>Premiepensioner</t>
  </si>
  <si>
    <t xml:space="preserve"> </t>
  </si>
  <si>
    <t>Ålderspensionssystemet vid sidan av statens budget</t>
  </si>
  <si>
    <t>Inkomstbasbelopp (Pensionsmyndigheten)</t>
  </si>
  <si>
    <t>Inkomstindex (Pensionsmyndigheten)</t>
  </si>
  <si>
    <t>Balansindex (Pensionsmyndigheten)</t>
  </si>
  <si>
    <t xml:space="preserve">Prisbasbelopp </t>
  </si>
  <si>
    <t>Inkomstpension och tilläggspension m.m.</t>
  </si>
  <si>
    <t>Retrofaktor barnpension</t>
  </si>
  <si>
    <t>Retrofaktor efterlevandestöd</t>
  </si>
  <si>
    <t>Antal ålderspensionärer med garantipension totalt</t>
  </si>
  <si>
    <t>Genomsnitt för garantipension, totalt tkr</t>
  </si>
  <si>
    <t>Antal personer med BTP.</t>
  </si>
  <si>
    <t>Antal kvinnor med BTP</t>
  </si>
  <si>
    <t>Antal män med BTP</t>
  </si>
  <si>
    <t>Genomsnittligt belopp per BTP-mottagare, kvinnor</t>
  </si>
  <si>
    <t>Genomsnittligt belopp per BTP-mottagare, män</t>
  </si>
  <si>
    <t>Utgifter i relation till BNP.</t>
  </si>
  <si>
    <t>Medelbelopp</t>
  </si>
  <si>
    <t>Utgift tkr</t>
  </si>
  <si>
    <t>Kvinnor</t>
  </si>
  <si>
    <t>Män</t>
  </si>
  <si>
    <t>Efterlevandestöd, tkr</t>
  </si>
  <si>
    <t>Antal med efterlevandestöd</t>
  </si>
  <si>
    <t>Genomsnittsbelopp för efterlevandestöd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</si>
</sst>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0.00000"/>
    <numFmt numFmtId="172" formatCode="###\ ###\ ###\ ##0;\-###\ ###\ ###\ ##0;0;@"/>
  </numFmts>
  <fonts count="7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vertAlign val="superscript"/>
      <sz val="9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0">
    <xf numFmtId="0" fontId="0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2" borderId="0" applyNumberFormat="0" applyBorder="0" applyAlignment="0" applyProtection="0"/>
    <xf numFmtId="0" fontId="35" fillId="6" borderId="0" applyNumberFormat="0" applyBorder="0" applyAlignment="0" applyProtection="0"/>
    <xf numFmtId="0" fontId="35" fillId="2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3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1" borderId="0" applyNumberFormat="0" applyBorder="0" applyAlignment="0" applyProtection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3" borderId="0" applyNumberFormat="0" applyBorder="0" applyAlignment="0" applyProtection="0"/>
    <xf numFmtId="0" fontId="35" fillId="15" borderId="0" applyNumberFormat="0" applyBorder="0" applyAlignment="0" applyProtection="0"/>
    <xf numFmtId="0" fontId="35" fillId="8" borderId="0" applyNumberFormat="0" applyBorder="0" applyAlignment="0" applyProtection="0"/>
    <xf numFmtId="0" fontId="35" fillId="14" borderId="0" applyNumberFormat="0" applyBorder="0" applyAlignment="0" applyProtection="0"/>
    <xf numFmtId="0" fontId="35" fillId="16" borderId="0" applyNumberFormat="0" applyBorder="0" applyAlignment="0" applyProtection="0"/>
    <xf numFmtId="0" fontId="36" fillId="11" borderId="0" applyNumberFormat="0" applyBorder="0" applyAlignment="0" applyProtection="0"/>
    <xf numFmtId="0" fontId="36" fillId="3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7" borderId="0" applyNumberFormat="0" applyBorder="0" applyAlignment="0" applyProtection="0"/>
    <xf numFmtId="0" fontId="36" fillId="10" borderId="0" applyNumberFormat="0" applyBorder="0" applyAlignment="0" applyProtection="0"/>
    <xf numFmtId="0" fontId="36" fillId="18" borderId="0" applyNumberFormat="0" applyBorder="0" applyAlignment="0" applyProtection="0"/>
    <xf numFmtId="0" fontId="36" fillId="3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17" borderId="0" applyNumberFormat="0" applyBorder="0" applyAlignment="0" applyProtection="0"/>
    <xf numFmtId="0" fontId="36" fillId="20" borderId="0" applyNumberFormat="0" applyBorder="0" applyAlignment="0" applyProtection="0"/>
    <xf numFmtId="0" fontId="36" fillId="17" borderId="0" applyNumberFormat="0" applyBorder="0" applyAlignment="0" applyProtection="0"/>
    <xf numFmtId="0" fontId="36" fillId="21" borderId="0" applyNumberFormat="0" applyBorder="0" applyAlignment="0" applyProtection="0"/>
    <xf numFmtId="0" fontId="36" fillId="12" borderId="0" applyNumberFormat="0" applyBorder="0" applyAlignment="0" applyProtection="0"/>
    <xf numFmtId="0" fontId="36" fillId="22" borderId="0" applyNumberFormat="0" applyBorder="0" applyAlignment="0" applyProtection="0"/>
    <xf numFmtId="0" fontId="36" fillId="17" borderId="0" applyNumberFormat="0" applyBorder="0" applyAlignment="0" applyProtection="0"/>
    <xf numFmtId="0" fontId="36" fillId="16" borderId="0" applyNumberFormat="0" applyBorder="0" applyAlignment="0" applyProtection="0"/>
    <xf numFmtId="0" fontId="35" fillId="4" borderId="1" applyNumberFormat="0" applyFont="0" applyAlignment="0" applyProtection="0"/>
    <xf numFmtId="0" fontId="37" fillId="8" borderId="0" applyNumberFormat="0" applyBorder="0" applyAlignment="0" applyProtection="0"/>
    <xf numFmtId="0" fontId="53" fillId="13" borderId="2" applyNumberFormat="0" applyAlignment="0" applyProtection="0"/>
    <xf numFmtId="0" fontId="41" fillId="7" borderId="0" applyNumberFormat="0" applyBorder="0" applyAlignment="0" applyProtection="0"/>
    <xf numFmtId="0" fontId="38" fillId="5" borderId="2" applyNumberFormat="0" applyAlignment="0" applyProtection="0"/>
    <xf numFmtId="0" fontId="39" fillId="23" borderId="3" applyNumberFormat="0" applyAlignment="0" applyProtection="0"/>
    <xf numFmtId="0" fontId="37" fillId="6" borderId="0" applyNumberFormat="0" applyBorder="0" applyAlignment="0" applyProtection="0"/>
    <xf numFmtId="0" fontId="40" fillId="0" borderId="0" applyNumberFormat="0" applyFill="0" applyBorder="0" applyAlignment="0" applyProtection="0"/>
    <xf numFmtId="0" fontId="36" fillId="24" borderId="0" applyNumberFormat="0" applyBorder="0" applyAlignment="0" applyProtection="0"/>
    <xf numFmtId="0" fontId="36" fillId="21" borderId="0" applyNumberFormat="0" applyBorder="0" applyAlignment="0" applyProtection="0"/>
    <xf numFmtId="0" fontId="36" fillId="12" borderId="0" applyNumberFormat="0" applyBorder="0" applyAlignment="0" applyProtection="0"/>
    <xf numFmtId="0" fontId="36" fillId="19" borderId="0" applyNumberFormat="0" applyBorder="0" applyAlignment="0" applyProtection="0"/>
    <xf numFmtId="0" fontId="36" fillId="17" borderId="0" applyNumberFormat="0" applyBorder="0" applyAlignment="0" applyProtection="0"/>
    <xf numFmtId="0" fontId="36" fillId="25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26" borderId="0" applyNumberFormat="0" applyBorder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0" fontId="45" fillId="10" borderId="2" applyNumberFormat="0" applyAlignment="0" applyProtection="0"/>
    <xf numFmtId="0" fontId="45" fillId="10" borderId="2" applyNumberFormat="0" applyAlignment="0" applyProtection="0"/>
    <xf numFmtId="0" fontId="39" fillId="11" borderId="3" applyNumberFormat="0" applyAlignment="0" applyProtection="0"/>
    <xf numFmtId="0" fontId="46" fillId="0" borderId="7" applyNumberFormat="0" applyFill="0" applyAlignment="0" applyProtection="0"/>
    <xf numFmtId="0" fontId="54" fillId="0" borderId="8" applyNumberFormat="0" applyFill="0" applyAlignment="0" applyProtection="0"/>
    <xf numFmtId="0" fontId="47" fillId="27" borderId="0" applyNumberFormat="0" applyBorder="0" applyAlignment="0" applyProtection="0"/>
    <xf numFmtId="169" fontId="48" fillId="0" borderId="0"/>
    <xf numFmtId="0" fontId="8" fillId="4" borderId="2" applyNumberFormat="0" applyFont="0" applyAlignment="0" applyProtection="0"/>
    <xf numFmtId="0" fontId="49" fillId="5" borderId="9" applyNumberFormat="0" applyAlignment="0" applyProtection="0"/>
    <xf numFmtId="0" fontId="55" fillId="0" borderId="0" applyNumberFormat="0" applyFill="0" applyBorder="0" applyAlignment="0" applyProtection="0"/>
    <xf numFmtId="0" fontId="56" fillId="0" borderId="10" applyNumberFormat="0" applyFill="0" applyAlignment="0" applyProtection="0"/>
    <xf numFmtId="0" fontId="57" fillId="0" borderId="11" applyNumberFormat="0" applyFill="0" applyAlignment="0" applyProtection="0"/>
    <xf numFmtId="0" fontId="58" fillId="0" borderId="12" applyNumberFormat="0" applyFill="0" applyAlignment="0" applyProtection="0"/>
    <xf numFmtId="0" fontId="58" fillId="0" borderId="0" applyNumberFormat="0" applyFill="0" applyBorder="0" applyAlignment="0" applyProtection="0"/>
    <xf numFmtId="4" fontId="30" fillId="28" borderId="9" applyNumberFormat="0" applyProtection="0">
      <alignment vertical="center"/>
    </xf>
    <xf numFmtId="4" fontId="31" fillId="28" borderId="9" applyNumberFormat="0" applyProtection="0">
      <alignment vertical="center"/>
    </xf>
    <xf numFmtId="4" fontId="30" fillId="28" borderId="9" applyNumberFormat="0" applyProtection="0">
      <alignment horizontal="left" vertical="center" indent="1"/>
    </xf>
    <xf numFmtId="4" fontId="30" fillId="28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30" fillId="30" borderId="9" applyNumberFormat="0" applyProtection="0">
      <alignment horizontal="right" vertical="center"/>
    </xf>
    <xf numFmtId="4" fontId="30" fillId="31" borderId="9" applyNumberFormat="0" applyProtection="0">
      <alignment horizontal="right" vertical="center"/>
    </xf>
    <xf numFmtId="4" fontId="30" fillId="32" borderId="9" applyNumberFormat="0" applyProtection="0">
      <alignment horizontal="right" vertical="center"/>
    </xf>
    <xf numFmtId="4" fontId="30" fillId="33" borderId="9" applyNumberFormat="0" applyProtection="0">
      <alignment horizontal="right" vertical="center"/>
    </xf>
    <xf numFmtId="4" fontId="30" fillId="34" borderId="9" applyNumberFormat="0" applyProtection="0">
      <alignment horizontal="right" vertical="center"/>
    </xf>
    <xf numFmtId="4" fontId="30" fillId="35" borderId="9" applyNumberFormat="0" applyProtection="0">
      <alignment horizontal="right" vertical="center"/>
    </xf>
    <xf numFmtId="4" fontId="30" fillId="36" borderId="9" applyNumberFormat="0" applyProtection="0">
      <alignment horizontal="right" vertical="center"/>
    </xf>
    <xf numFmtId="4" fontId="30" fillId="37" borderId="9" applyNumberFormat="0" applyProtection="0">
      <alignment horizontal="right" vertical="center"/>
    </xf>
    <xf numFmtId="4" fontId="30" fillId="38" borderId="9" applyNumberFormat="0" applyProtection="0">
      <alignment horizontal="right" vertical="center"/>
    </xf>
    <xf numFmtId="4" fontId="29" fillId="39" borderId="9" applyNumberFormat="0" applyProtection="0">
      <alignment horizontal="left" vertical="center" indent="1"/>
    </xf>
    <xf numFmtId="4" fontId="30" fillId="40" borderId="13" applyNumberFormat="0" applyProtection="0">
      <alignment horizontal="left" vertical="center" indent="1"/>
    </xf>
    <xf numFmtId="4" fontId="32" fillId="41" borderId="0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33" fillId="40" borderId="9" applyNumberFormat="0" applyProtection="0">
      <alignment horizontal="left" vertical="center" indent="1"/>
    </xf>
    <xf numFmtId="4" fontId="33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30" fillId="45" borderId="9" applyNumberFormat="0" applyProtection="0">
      <alignment vertical="center"/>
    </xf>
    <xf numFmtId="4" fontId="31" fillId="45" borderId="9" applyNumberFormat="0" applyProtection="0">
      <alignment vertical="center"/>
    </xf>
    <xf numFmtId="4" fontId="30" fillId="45" borderId="9" applyNumberFormat="0" applyProtection="0">
      <alignment horizontal="left" vertical="center" indent="1"/>
    </xf>
    <xf numFmtId="4" fontId="30" fillId="45" borderId="9" applyNumberFormat="0" applyProtection="0">
      <alignment horizontal="left" vertical="center" indent="1"/>
    </xf>
    <xf numFmtId="4" fontId="30" fillId="40" borderId="9" applyNumberFormat="0" applyProtection="0">
      <alignment horizontal="right" vertical="center"/>
    </xf>
    <xf numFmtId="4" fontId="31" fillId="40" borderId="9" applyNumberFormat="0" applyProtection="0">
      <alignment horizontal="right" vertical="center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34" fillId="0" borderId="0"/>
    <xf numFmtId="4" fontId="28" fillId="40" borderId="9" applyNumberFormat="0" applyProtection="0">
      <alignment horizontal="right" vertical="center"/>
    </xf>
    <xf numFmtId="172" fontId="8" fillId="0" borderId="0" applyFont="0" applyFill="0" applyBorder="0" applyAlignment="0" applyProtection="0"/>
    <xf numFmtId="0" fontId="51" fillId="0" borderId="14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15" applyNumberFormat="0" applyFill="0" applyAlignment="0" applyProtection="0"/>
    <xf numFmtId="165" fontId="7" fillId="0" borderId="0" applyFont="0" applyFill="0" applyBorder="0" applyAlignment="0" applyProtection="0"/>
    <xf numFmtId="0" fontId="49" fillId="13" borderId="9" applyNumberFormat="0" applyAlignment="0" applyProtection="0"/>
    <xf numFmtId="164" fontId="7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9" fillId="0" borderId="0">
      <protection locked="0"/>
    </xf>
    <xf numFmtId="0" fontId="60" fillId="8" borderId="0" applyNumberFormat="0" applyBorder="0" applyAlignment="0" applyProtection="0"/>
    <xf numFmtId="9" fontId="8" fillId="0" borderId="0" applyFont="0" applyFill="0" applyBorder="0" applyAlignment="0" applyProtection="0"/>
    <xf numFmtId="4" fontId="30" fillId="40" borderId="9" applyNumberFormat="0" applyProtection="0">
      <alignment horizontal="left" vertical="center" indent="1"/>
    </xf>
    <xf numFmtId="4" fontId="30" fillId="42" borderId="9" applyNumberFormat="0" applyProtection="0">
      <alignment horizontal="left" vertical="center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0" fontId="59" fillId="0" borderId="0">
      <protection locked="0"/>
    </xf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2" fillId="0" borderId="0">
      <protection locked="0"/>
    </xf>
    <xf numFmtId="43" fontId="8" fillId="0" borderId="0" applyFont="0" applyFill="0" applyBorder="0" applyAlignment="0" applyProtection="0"/>
    <xf numFmtId="0" fontId="6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2" fillId="0" borderId="0">
      <protection locked="0"/>
    </xf>
    <xf numFmtId="43" fontId="8" fillId="0" borderId="0" applyFont="0" applyFill="0" applyBorder="0" applyAlignment="0" applyProtection="0"/>
    <xf numFmtId="0" fontId="62" fillId="0" borderId="0">
      <protection locked="0"/>
    </xf>
    <xf numFmtId="4" fontId="30" fillId="40" borderId="9" applyNumberFormat="0" applyProtection="0">
      <alignment horizontal="left" vertical="center" indent="1"/>
    </xf>
    <xf numFmtId="4" fontId="30" fillId="42" borderId="9" applyNumberFormat="0" applyProtection="0">
      <alignment horizontal="left" vertical="center" indent="1"/>
    </xf>
    <xf numFmtId="4" fontId="28" fillId="40" borderId="9" applyNumberFormat="0" applyProtection="0">
      <alignment horizontal="right" vertical="center"/>
    </xf>
    <xf numFmtId="4" fontId="28" fillId="40" borderId="9" applyNumberFormat="0" applyProtection="0">
      <alignment horizontal="right" vertical="center"/>
    </xf>
    <xf numFmtId="0" fontId="6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8" fillId="0" borderId="0">
      <protection locked="0"/>
    </xf>
    <xf numFmtId="0" fontId="5" fillId="0" borderId="0"/>
    <xf numFmtId="0" fontId="8" fillId="0" borderId="0">
      <protection locked="0"/>
    </xf>
    <xf numFmtId="0" fontId="8" fillId="0" borderId="0">
      <protection locked="0"/>
    </xf>
    <xf numFmtId="0" fontId="5" fillId="0" borderId="0"/>
    <xf numFmtId="0" fontId="66" fillId="0" borderId="0">
      <protection locked="0"/>
    </xf>
    <xf numFmtId="0" fontId="66" fillId="0" borderId="0">
      <protection locked="0"/>
    </xf>
    <xf numFmtId="43" fontId="8" fillId="0" borderId="0" applyFont="0" applyFill="0" applyBorder="0" applyAlignment="0" applyProtection="0"/>
    <xf numFmtId="0" fontId="66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6" fillId="0" borderId="0">
      <protection locked="0"/>
    </xf>
    <xf numFmtId="43" fontId="8" fillId="0" borderId="0" applyFont="0" applyFill="0" applyBorder="0" applyAlignment="0" applyProtection="0"/>
    <xf numFmtId="0" fontId="66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7" fillId="0" borderId="0">
      <protection locked="0"/>
    </xf>
    <xf numFmtId="0" fontId="67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7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8" fillId="0" borderId="0">
      <protection locked="0"/>
    </xf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9" fillId="0" borderId="0">
      <protection locked="0"/>
    </xf>
    <xf numFmtId="0" fontId="6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9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15" fillId="0" borderId="0" xfId="0" applyFont="1" applyFill="1" applyBorder="1"/>
    <xf numFmtId="0" fontId="18" fillId="0" borderId="0" xfId="0" applyFont="1" applyFill="1" applyBorder="1"/>
    <xf numFmtId="0" fontId="11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7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11" fillId="0" borderId="0" xfId="0" applyFont="1" applyFill="1"/>
    <xf numFmtId="0" fontId="17" fillId="0" borderId="0" xfId="0" applyFont="1" applyFill="1" applyBorder="1"/>
    <xf numFmtId="0" fontId="24" fillId="0" borderId="0" xfId="0" applyFont="1" applyFill="1" applyBorder="1"/>
    <xf numFmtId="0" fontId="19" fillId="0" borderId="0" xfId="0" applyFont="1" applyFill="1" applyBorder="1"/>
    <xf numFmtId="0" fontId="20" fillId="0" borderId="0" xfId="0" applyFont="1" applyFill="1" applyBorder="1"/>
    <xf numFmtId="0" fontId="22" fillId="0" borderId="0" xfId="0" applyFont="1" applyFill="1" applyBorder="1"/>
    <xf numFmtId="0" fontId="19" fillId="0" borderId="16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3" fillId="0" borderId="0" xfId="0" applyFont="1" applyFill="1" applyBorder="1"/>
    <xf numFmtId="0" fontId="19" fillId="0" borderId="0" xfId="0" applyFont="1" applyFill="1" applyBorder="1" applyAlignment="1">
      <alignment vertical="center"/>
    </xf>
    <xf numFmtId="0" fontId="11" fillId="0" borderId="0" xfId="0" applyFont="1" applyBorder="1"/>
    <xf numFmtId="0" fontId="10" fillId="0" borderId="0" xfId="0" applyFont="1"/>
    <xf numFmtId="0" fontId="11" fillId="0" borderId="0" xfId="0" applyFont="1"/>
    <xf numFmtId="0" fontId="22" fillId="0" borderId="0" xfId="0" applyFont="1" applyFill="1" applyBorder="1" applyAlignment="1">
      <alignment vertical="center"/>
    </xf>
    <xf numFmtId="0" fontId="23" fillId="0" borderId="0" xfId="0" applyFont="1" applyFill="1"/>
    <xf numFmtId="0" fontId="23" fillId="0" borderId="0" xfId="0" applyFont="1"/>
    <xf numFmtId="0" fontId="27" fillId="0" borderId="16" xfId="0" applyFont="1" applyFill="1" applyBorder="1" applyAlignment="1">
      <alignment vertical="center"/>
    </xf>
    <xf numFmtId="3" fontId="0" fillId="0" borderId="0" xfId="0" applyNumberFormat="1"/>
    <xf numFmtId="3" fontId="14" fillId="0" borderId="0" xfId="0" applyNumberFormat="1" applyFont="1"/>
    <xf numFmtId="169" fontId="48" fillId="0" borderId="0" xfId="69" applyFont="1" applyBorder="1"/>
    <xf numFmtId="0" fontId="14" fillId="0" borderId="0" xfId="0" applyFont="1"/>
    <xf numFmtId="169" fontId="8" fillId="0" borderId="0" xfId="69" applyFont="1" applyBorder="1"/>
    <xf numFmtId="0" fontId="8" fillId="0" borderId="0" xfId="0" applyFont="1"/>
    <xf numFmtId="3" fontId="8" fillId="0" borderId="0" xfId="0" applyNumberFormat="1" applyFont="1" applyFill="1" applyBorder="1" applyProtection="1">
      <protection locked="0"/>
    </xf>
    <xf numFmtId="0" fontId="8" fillId="0" borderId="0" xfId="0" applyFont="1" applyBorder="1"/>
    <xf numFmtId="0" fontId="8" fillId="0" borderId="0" xfId="0" applyFont="1" applyFill="1" applyBorder="1"/>
    <xf numFmtId="3" fontId="8" fillId="0" borderId="0" xfId="0" applyNumberFormat="1" applyFont="1"/>
    <xf numFmtId="3" fontId="7" fillId="0" borderId="0" xfId="69" applyNumberFormat="1" applyFont="1" applyBorder="1"/>
    <xf numFmtId="3" fontId="8" fillId="0" borderId="0" xfId="69" applyNumberFormat="1" applyFont="1" applyBorder="1"/>
    <xf numFmtId="168" fontId="8" fillId="0" borderId="0" xfId="69" applyNumberFormat="1" applyFont="1" applyBorder="1"/>
    <xf numFmtId="2" fontId="8" fillId="0" borderId="0" xfId="69" applyNumberFormat="1" applyFont="1" applyBorder="1"/>
    <xf numFmtId="3" fontId="7" fillId="0" borderId="0" xfId="0" applyNumberFormat="1" applyFont="1"/>
    <xf numFmtId="168" fontId="8" fillId="0" borderId="0" xfId="0" applyNumberFormat="1" applyFont="1"/>
    <xf numFmtId="3" fontId="8" fillId="0" borderId="0" xfId="0" applyNumberFormat="1" applyFont="1" applyFill="1"/>
    <xf numFmtId="3" fontId="7" fillId="0" borderId="0" xfId="0" applyNumberFormat="1" applyFont="1" applyBorder="1"/>
    <xf numFmtId="3" fontId="8" fillId="0" borderId="0" xfId="0" applyNumberFormat="1" applyFont="1" applyBorder="1"/>
    <xf numFmtId="166" fontId="8" fillId="0" borderId="0" xfId="0" applyNumberFormat="1" applyFont="1" applyBorder="1"/>
    <xf numFmtId="166" fontId="8" fillId="0" borderId="0" xfId="0" applyNumberFormat="1" applyFont="1"/>
    <xf numFmtId="3" fontId="7" fillId="0" borderId="0" xfId="0" applyNumberFormat="1" applyFont="1" applyFill="1" applyBorder="1"/>
    <xf numFmtId="0" fontId="8" fillId="0" borderId="0" xfId="0" applyFont="1" applyFill="1"/>
    <xf numFmtId="166" fontId="8" fillId="0" borderId="0" xfId="0" applyNumberFormat="1" applyFont="1" applyFill="1"/>
    <xf numFmtId="4" fontId="8" fillId="0" borderId="0" xfId="0" applyNumberFormat="1" applyFont="1" applyFill="1"/>
    <xf numFmtId="171" fontId="8" fillId="0" borderId="0" xfId="0" applyNumberFormat="1" applyFont="1"/>
    <xf numFmtId="170" fontId="8" fillId="0" borderId="0" xfId="0" applyNumberFormat="1" applyFont="1"/>
    <xf numFmtId="0" fontId="61" fillId="0" borderId="0" xfId="0" applyFont="1" applyAlignment="1">
      <alignment vertical="center"/>
    </xf>
    <xf numFmtId="166" fontId="0" fillId="0" borderId="0" xfId="0" applyNumberFormat="1"/>
    <xf numFmtId="0" fontId="63" fillId="0" borderId="0" xfId="0" applyFont="1" applyFill="1" applyBorder="1"/>
    <xf numFmtId="0" fontId="64" fillId="0" borderId="0" xfId="0" applyFont="1" applyFill="1" applyBorder="1"/>
    <xf numFmtId="0" fontId="63" fillId="0" borderId="16" xfId="0" applyFont="1" applyFill="1" applyBorder="1" applyAlignment="1">
      <alignment vertical="center"/>
    </xf>
    <xf numFmtId="0" fontId="65" fillId="0" borderId="0" xfId="0" applyFont="1"/>
    <xf numFmtId="3" fontId="64" fillId="0" borderId="0" xfId="0" applyNumberFormat="1" applyFont="1"/>
    <xf numFmtId="3" fontId="63" fillId="0" borderId="0" xfId="161" applyNumberFormat="1" applyFont="1" applyFill="1" applyBorder="1" applyProtection="1"/>
    <xf numFmtId="3" fontId="63" fillId="0" borderId="0" xfId="172" applyNumberFormat="1" applyFont="1" applyFill="1" applyBorder="1">
      <protection locked="0"/>
    </xf>
    <xf numFmtId="0" fontId="8" fillId="0" borderId="0" xfId="223" applyFont="1">
      <protection locked="0"/>
    </xf>
    <xf numFmtId="167" fontId="8" fillId="0" borderId="0" xfId="223" applyNumberFormat="1" applyFont="1" applyFill="1">
      <protection locked="0"/>
    </xf>
    <xf numFmtId="4" fontId="8" fillId="0" borderId="0" xfId="0" applyNumberFormat="1" applyFont="1"/>
    <xf numFmtId="2" fontId="8" fillId="0" borderId="0" xfId="0" applyNumberFormat="1" applyFont="1"/>
    <xf numFmtId="3" fontId="7" fillId="0" borderId="0" xfId="0" applyNumberFormat="1" applyFont="1" applyFill="1" applyBorder="1" applyProtection="1">
      <protection locked="0"/>
    </xf>
    <xf numFmtId="3" fontId="8" fillId="0" borderId="0" xfId="0" applyNumberFormat="1" applyFont="1" applyFill="1" applyBorder="1" applyProtection="1"/>
    <xf numFmtId="3" fontId="8" fillId="0" borderId="0" xfId="0" applyNumberFormat="1" applyFont="1" applyFill="1" applyProtection="1"/>
    <xf numFmtId="0" fontId="8" fillId="0" borderId="0" xfId="0" applyFont="1" applyProtection="1">
      <protection locked="0"/>
    </xf>
    <xf numFmtId="167" fontId="8" fillId="0" borderId="0" xfId="255" applyNumberFormat="1" applyFont="1" applyFill="1">
      <protection locked="0"/>
    </xf>
    <xf numFmtId="3" fontId="29" fillId="0" borderId="0" xfId="0" applyNumberFormat="1" applyFont="1" applyBorder="1"/>
    <xf numFmtId="3" fontId="30" fillId="0" borderId="0" xfId="0" applyNumberFormat="1" applyFont="1" applyBorder="1"/>
    <xf numFmtId="3" fontId="0" fillId="0" borderId="0" xfId="0" applyNumberFormat="1" applyBorder="1"/>
    <xf numFmtId="166" fontId="30" fillId="0" borderId="0" xfId="0" applyNumberFormat="1" applyFont="1" applyBorder="1"/>
    <xf numFmtId="0" fontId="0" fillId="0" borderId="0" xfId="0" applyFill="1" applyBorder="1"/>
    <xf numFmtId="3" fontId="0" fillId="0" borderId="0" xfId="0" applyNumberFormat="1" applyFill="1" applyBorder="1"/>
    <xf numFmtId="0" fontId="8" fillId="0" borderId="16" xfId="0" applyFont="1" applyFill="1" applyBorder="1" applyAlignment="1">
      <alignment vertical="center"/>
    </xf>
    <xf numFmtId="167" fontId="8" fillId="0" borderId="0" xfId="0" applyNumberFormat="1" applyFont="1"/>
    <xf numFmtId="167" fontId="0" fillId="0" borderId="0" xfId="0" applyNumberFormat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</cellXfs>
  <cellStyles count="27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Dekorfärg1" xfId="7" builtinId="30" customBuiltin="1"/>
    <cellStyle name="20% - Dekorfärg2" xfId="8" builtinId="34" customBuiltin="1"/>
    <cellStyle name="20% - Dekorfärg3" xfId="9" builtinId="38" customBuiltin="1"/>
    <cellStyle name="20% - Dekorfärg4" xfId="10" builtinId="42" customBuiltin="1"/>
    <cellStyle name="20% - Dekorfärg5" xfId="11" builtinId="46" customBuiltin="1"/>
    <cellStyle name="20% - Dekorfärg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Dekorfärg1" xfId="19" builtinId="31" customBuiltin="1"/>
    <cellStyle name="40% - Dekorfärg2" xfId="20" builtinId="35" customBuiltin="1"/>
    <cellStyle name="40% - Dekorfärg3" xfId="21" builtinId="39" customBuiltin="1"/>
    <cellStyle name="40% - Dekorfärg4" xfId="22" builtinId="43" customBuiltin="1"/>
    <cellStyle name="40% - Dekorfärg5" xfId="23" builtinId="47" customBuiltin="1"/>
    <cellStyle name="40% - Dekorfärg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Dekorfärg1" xfId="31" builtinId="32" customBuiltin="1"/>
    <cellStyle name="60% - Dekorfärg2" xfId="32" builtinId="36" customBuiltin="1"/>
    <cellStyle name="60% - Dekorfärg3" xfId="33" builtinId="40" customBuiltin="1"/>
    <cellStyle name="60% - Dekorfärg4" xfId="34" builtinId="44" customBuiltin="1"/>
    <cellStyle name="60% - Dekorfärg5" xfId="35" builtinId="48" customBuiltin="1"/>
    <cellStyle name="60% - Dekorfärg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ålig" xfId="49" builtinId="27" customBuiltin="1"/>
    <cellStyle name="Dålig 2" xfId="125"/>
    <cellStyle name="Explanatory Text" xfId="50"/>
    <cellStyle name="Färg1" xfId="51" builtinId="29" customBuiltin="1"/>
    <cellStyle name="Färg2" xfId="52" builtinId="33" customBuiltin="1"/>
    <cellStyle name="Färg3" xfId="53" builtinId="37" customBuiltin="1"/>
    <cellStyle name="Färg4" xfId="54" builtinId="41" customBuiltin="1"/>
    <cellStyle name="Färg5" xfId="55" builtinId="45" customBuiltin="1"/>
    <cellStyle name="Färg6" xfId="56" builtinId="49" customBuiltin="1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 10" xfId="146"/>
    <cellStyle name="Normal 11" xfId="147"/>
    <cellStyle name="Normal 12" xfId="148"/>
    <cellStyle name="Normal 13" xfId="159"/>
    <cellStyle name="Normal 14" xfId="167"/>
    <cellStyle name="Normal 15" xfId="172"/>
    <cellStyle name="Normal 16" xfId="165"/>
    <cellStyle name="Normal 17" xfId="161"/>
    <cellStyle name="Normal 18" xfId="203"/>
    <cellStyle name="Normal 19" xfId="212"/>
    <cellStyle name="Normal 2" xfId="124"/>
    <cellStyle name="Normal 2 2" xfId="184"/>
    <cellStyle name="Normal 2 2 2" xfId="202"/>
    <cellStyle name="Normal 2 2 2 2" xfId="218"/>
    <cellStyle name="Normal 2 2 2 3" xfId="233"/>
    <cellStyle name="Normal 2 2 2 4" xfId="249"/>
    <cellStyle name="Normal 2 2 2 5" xfId="265"/>
    <cellStyle name="Normal 2 2 3" xfId="221"/>
    <cellStyle name="Normal 2 2 3 2" xfId="236"/>
    <cellStyle name="Normal 2 2 3 3" xfId="252"/>
    <cellStyle name="Normal 2 2 3 4" xfId="268"/>
    <cellStyle name="Normal 2 2 4" xfId="215"/>
    <cellStyle name="Normal 2 2 5" xfId="230"/>
    <cellStyle name="Normal 2 2 6" xfId="246"/>
    <cellStyle name="Normal 2 2 7" xfId="262"/>
    <cellStyle name="Normal 2 3" xfId="199"/>
    <cellStyle name="Normal 2 3 2" xfId="217"/>
    <cellStyle name="Normal 2 3 2 2" xfId="232"/>
    <cellStyle name="Normal 2 3 2 3" xfId="248"/>
    <cellStyle name="Normal 2 3 2 4" xfId="264"/>
    <cellStyle name="Normal 2 3 3" xfId="220"/>
    <cellStyle name="Normal 2 3 3 2" xfId="235"/>
    <cellStyle name="Normal 2 3 3 3" xfId="251"/>
    <cellStyle name="Normal 2 3 3 4" xfId="267"/>
    <cellStyle name="Normal 2 3 4" xfId="214"/>
    <cellStyle name="Normal 2 3 5" xfId="229"/>
    <cellStyle name="Normal 2 3 6" xfId="245"/>
    <cellStyle name="Normal 2 3 7" xfId="261"/>
    <cellStyle name="Normal 2 4" xfId="197"/>
    <cellStyle name="Normal 2 4 2" xfId="216"/>
    <cellStyle name="Normal 2 4 3" xfId="231"/>
    <cellStyle name="Normal 2 4 4" xfId="247"/>
    <cellStyle name="Normal 2 4 5" xfId="263"/>
    <cellStyle name="Normal 2 5" xfId="219"/>
    <cellStyle name="Normal 2 5 2" xfId="234"/>
    <cellStyle name="Normal 2 5 3" xfId="250"/>
    <cellStyle name="Normal 2 5 4" xfId="266"/>
    <cellStyle name="Normal 2 6" xfId="213"/>
    <cellStyle name="Normal 2 7" xfId="228"/>
    <cellStyle name="Normal 2 8" xfId="244"/>
    <cellStyle name="Normal 2 9" xfId="260"/>
    <cellStyle name="Normal 20" xfId="204"/>
    <cellStyle name="Normal 21" xfId="210"/>
    <cellStyle name="Normal 22" xfId="206"/>
    <cellStyle name="Normal 23" xfId="222"/>
    <cellStyle name="Normal 24" xfId="227"/>
    <cellStyle name="Normal 25" xfId="223"/>
    <cellStyle name="Normal 26" xfId="237"/>
    <cellStyle name="Normal 27" xfId="242"/>
    <cellStyle name="Normal 28" xfId="254"/>
    <cellStyle name="Normal 29" xfId="259"/>
    <cellStyle name="Normal 3" xfId="131"/>
    <cellStyle name="Normal 3 2" xfId="185"/>
    <cellStyle name="Normal 3 3" xfId="200"/>
    <cellStyle name="Normal 30" xfId="255"/>
    <cellStyle name="Normal 4" xfId="134"/>
    <cellStyle name="Normal 4 2" xfId="183"/>
    <cellStyle name="Normal 5" xfId="136"/>
    <cellStyle name="Normal 5 2" xfId="201"/>
    <cellStyle name="Normal 6" xfId="138"/>
    <cellStyle name="Normal 6 2" xfId="198"/>
    <cellStyle name="Normal 7" xfId="140"/>
    <cellStyle name="Normal 7 2" xfId="253"/>
    <cellStyle name="Normal 7 3" xfId="269"/>
    <cellStyle name="Normal 8" xfId="142"/>
    <cellStyle name="Normal 9" xfId="144"/>
    <cellStyle name="Normal_Enkät" xfId="69"/>
    <cellStyle name="Note" xfId="70"/>
    <cellStyle name="Output" xfId="71"/>
    <cellStyle name="Procent 2" xfId="126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/>
    <cellStyle name="SAPBEXaggDataEmph" xfId="78"/>
    <cellStyle name="SAPBEXaggItem" xfId="79"/>
    <cellStyle name="SAPBEXaggItemX" xfId="80"/>
    <cellStyle name="SAPBEXchaText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94"/>
    <cellStyle name="SAPBEXheaderItem" xfId="95"/>
    <cellStyle name="SAPBEXheaderItem 2" xfId="127"/>
    <cellStyle name="SAPBEXheaderItem 3" xfId="168"/>
    <cellStyle name="SAPBEXheaderText" xfId="96"/>
    <cellStyle name="SAPBEXheaderText 2" xfId="128"/>
    <cellStyle name="SAPBEXheaderText 3" xfId="169"/>
    <cellStyle name="SAPBEXHLevel0" xfId="97"/>
    <cellStyle name="SAPBEXHLevel0X" xfId="98"/>
    <cellStyle name="SAPBEXHLevel1" xfId="99"/>
    <cellStyle name="SAPBEXHLevel1X" xfId="100"/>
    <cellStyle name="SAPBEXHLevel2" xfId="101"/>
    <cellStyle name="SAPBEXHLevel2X" xfId="102"/>
    <cellStyle name="SAPBEXHLevel3" xfId="103"/>
    <cellStyle name="SAPBEXHLevel3X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APBEXundefined 2" xfId="171"/>
    <cellStyle name="SAPBEXundefined 3" xfId="170"/>
    <cellStyle name="Style 25" xfId="115"/>
    <cellStyle name="Summa" xfId="116" builtinId="25" customBuiltin="1"/>
    <cellStyle name="Title" xfId="117"/>
    <cellStyle name="Total" xfId="118"/>
    <cellStyle name="Tusental (0)_LSPmm" xfId="119"/>
    <cellStyle name="Tusental 10" xfId="143"/>
    <cellStyle name="Tusental 11" xfId="145"/>
    <cellStyle name="Tusental 12" xfId="149"/>
    <cellStyle name="Tusental 13" xfId="151"/>
    <cellStyle name="Tusental 14" xfId="150"/>
    <cellStyle name="Tusental 15" xfId="152"/>
    <cellStyle name="Tusental 16" xfId="153"/>
    <cellStyle name="Tusental 17" xfId="154"/>
    <cellStyle name="Tusental 18" xfId="155"/>
    <cellStyle name="Tusental 19" xfId="156"/>
    <cellStyle name="Tusental 2" xfId="129"/>
    <cellStyle name="Tusental 20" xfId="157"/>
    <cellStyle name="Tusental 21" xfId="158"/>
    <cellStyle name="Tusental 22" xfId="166"/>
    <cellStyle name="Tusental 23" xfId="160"/>
    <cellStyle name="Tusental 24" xfId="164"/>
    <cellStyle name="Tusental 25" xfId="162"/>
    <cellStyle name="Tusental 26" xfId="163"/>
    <cellStyle name="Tusental 27" xfId="181"/>
    <cellStyle name="Tusental 28" xfId="173"/>
    <cellStyle name="Tusental 29" xfId="180"/>
    <cellStyle name="Tusental 3" xfId="132"/>
    <cellStyle name="Tusental 30" xfId="174"/>
    <cellStyle name="Tusental 31" xfId="179"/>
    <cellStyle name="Tusental 32" xfId="175"/>
    <cellStyle name="Tusental 33" xfId="178"/>
    <cellStyle name="Tusental 34" xfId="176"/>
    <cellStyle name="Tusental 35" xfId="177"/>
    <cellStyle name="Tusental 36" xfId="182"/>
    <cellStyle name="Tusental 37" xfId="194"/>
    <cellStyle name="Tusental 38" xfId="186"/>
    <cellStyle name="Tusental 39" xfId="193"/>
    <cellStyle name="Tusental 4" xfId="130"/>
    <cellStyle name="Tusental 40" xfId="187"/>
    <cellStyle name="Tusental 41" xfId="192"/>
    <cellStyle name="Tusental 42" xfId="188"/>
    <cellStyle name="Tusental 43" xfId="191"/>
    <cellStyle name="Tusental 44" xfId="189"/>
    <cellStyle name="Tusental 45" xfId="190"/>
    <cellStyle name="Tusental 46" xfId="195"/>
    <cellStyle name="Tusental 47" xfId="196"/>
    <cellStyle name="Tusental 48" xfId="211"/>
    <cellStyle name="Tusental 49" xfId="205"/>
    <cellStyle name="Tusental 5" xfId="133"/>
    <cellStyle name="Tusental 50" xfId="209"/>
    <cellStyle name="Tusental 51" xfId="207"/>
    <cellStyle name="Tusental 52" xfId="208"/>
    <cellStyle name="Tusental 53" xfId="226"/>
    <cellStyle name="Tusental 54" xfId="224"/>
    <cellStyle name="Tusental 55" xfId="225"/>
    <cellStyle name="Tusental 56" xfId="241"/>
    <cellStyle name="Tusental 57" xfId="238"/>
    <cellStyle name="Tusental 58" xfId="243"/>
    <cellStyle name="Tusental 59" xfId="239"/>
    <cellStyle name="Tusental 6" xfId="135"/>
    <cellStyle name="Tusental 60" xfId="240"/>
    <cellStyle name="Tusental 61" xfId="258"/>
    <cellStyle name="Tusental 62" xfId="256"/>
    <cellStyle name="Tusental 63" xfId="257"/>
    <cellStyle name="Tusental 7" xfId="137"/>
    <cellStyle name="Tusental 8" xfId="139"/>
    <cellStyle name="Tusental 9" xfId="141"/>
    <cellStyle name="Utdata" xfId="120" builtinId="21" customBuiltin="1"/>
    <cellStyle name="Valuta (0)_LSPmm" xfId="121"/>
    <cellStyle name="Warning Text" xfId="122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diagram!$D$18:$J$18</c:f>
              <c:numCache>
                <c:formatCode>#,##0</c:formatCode>
                <c:ptCount val="7"/>
                <c:pt idx="0">
                  <c:v>257.98779999999999</c:v>
                </c:pt>
                <c:pt idx="1">
                  <c:v>267.46620000000001</c:v>
                </c:pt>
                <c:pt idx="2">
                  <c:v>285.334</c:v>
                </c:pt>
                <c:pt idx="3">
                  <c:v>300.34300000000002</c:v>
                </c:pt>
                <c:pt idx="4">
                  <c:v>315.19600000000003</c:v>
                </c:pt>
                <c:pt idx="5">
                  <c:v>326.17599999999999</c:v>
                </c:pt>
                <c:pt idx="6">
                  <c:v>335.02199999999999</c:v>
                </c:pt>
              </c:numCache>
            </c:numRef>
          </c:val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diagram!$D$19:$J$19</c:f>
              <c:numCache>
                <c:formatCode>#,##0</c:formatCode>
                <c:ptCount val="7"/>
                <c:pt idx="0">
                  <c:v>4.7389000000000001</c:v>
                </c:pt>
                <c:pt idx="1">
                  <c:v>6.0083000000000002</c:v>
                </c:pt>
                <c:pt idx="2">
                  <c:v>7.5960000000000001</c:v>
                </c:pt>
                <c:pt idx="3">
                  <c:v>8.8829999999999991</c:v>
                </c:pt>
                <c:pt idx="4">
                  <c:v>10.484999999999999</c:v>
                </c:pt>
                <c:pt idx="5">
                  <c:v>12.353</c:v>
                </c:pt>
                <c:pt idx="6">
                  <c:v>14.505000000000001</c:v>
                </c:pt>
              </c:numCache>
            </c:numRef>
          </c:val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diagram!$D$17:$J$17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diagram!$D$20:$J$20</c:f>
              <c:numCache>
                <c:formatCode>#,##0</c:formatCode>
                <c:ptCount val="7"/>
                <c:pt idx="0">
                  <c:v>46.39967192229944</c:v>
                </c:pt>
                <c:pt idx="1">
                  <c:v>45.361282876761514</c:v>
                </c:pt>
                <c:pt idx="2">
                  <c:v>43.586362000000001</c:v>
                </c:pt>
                <c:pt idx="3">
                  <c:v>42.691499999999998</c:v>
                </c:pt>
                <c:pt idx="4">
                  <c:v>41.8142</c:v>
                </c:pt>
                <c:pt idx="5">
                  <c:v>41.8414</c:v>
                </c:pt>
                <c:pt idx="6">
                  <c:v>42.383200000000002</c:v>
                </c:pt>
              </c:numCache>
            </c:numRef>
          </c:val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309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319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337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352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367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380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392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diagram!$D$58:$J$58</c:f>
              <c:numCache>
                <c:formatCode>General</c:formatCode>
                <c:ptCount val="7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6458880"/>
        <c:axId val="186461184"/>
      </c:barChart>
      <c:catAx>
        <c:axId val="18645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86461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461184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864588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23</xdr:row>
      <xdr:rowOff>133349</xdr:rowOff>
    </xdr:from>
    <xdr:to>
      <xdr:col>11</xdr:col>
      <xdr:colOff>447674</xdr:colOff>
      <xdr:row>54</xdr:row>
      <xdr:rowOff>95249</xdr:rowOff>
    </xdr:to>
    <xdr:graphicFrame macro="">
      <xdr:nvGraphicFramePr>
        <xdr:cNvPr id="1068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W256"/>
  <sheetViews>
    <sheetView tabSelected="1" zoomScale="80" zoomScaleNormal="80" workbookViewId="0">
      <pane xSplit="1" ySplit="3" topLeftCell="B214" activePane="bottomRight" state="frozen"/>
      <selection pane="topRight" activeCell="B1" sqref="B1"/>
      <selection pane="bottomLeft" activeCell="A4" sqref="A4"/>
      <selection pane="bottomRight" activeCell="N231" sqref="N231"/>
    </sheetView>
  </sheetViews>
  <sheetFormatPr defaultRowHeight="12.75" x14ac:dyDescent="0.2"/>
  <cols>
    <col min="1" max="1" width="0.42578125" style="20" customWidth="1"/>
    <col min="2" max="2" width="2.5703125" style="20" customWidth="1"/>
    <col min="3" max="3" width="1.7109375" style="20" customWidth="1"/>
    <col min="4" max="4" width="2" style="20" customWidth="1"/>
    <col min="5" max="5" width="47.140625" style="20" customWidth="1"/>
    <col min="6" max="7" width="15.28515625" style="20" customWidth="1"/>
    <col min="8" max="8" width="14.85546875" style="20" customWidth="1"/>
    <col min="9" max="9" width="15" style="20" customWidth="1"/>
    <col min="10" max="10" width="13.85546875" style="20" bestFit="1" customWidth="1"/>
    <col min="11" max="12" width="13.85546875" style="20" customWidth="1"/>
    <col min="13" max="16384" width="9.140625" style="20"/>
  </cols>
  <sheetData>
    <row r="1" spans="1:14" ht="18.75" x14ac:dyDescent="0.3">
      <c r="A1" s="1" t="s">
        <v>141</v>
      </c>
    </row>
    <row r="2" spans="1:14" ht="13.5" customHeight="1" x14ac:dyDescent="0.25">
      <c r="A2" s="7"/>
      <c r="C2" s="3"/>
      <c r="D2" s="3"/>
      <c r="E2" s="3"/>
    </row>
    <row r="3" spans="1:14" ht="15.75" x14ac:dyDescent="0.25">
      <c r="A3" s="4" t="s">
        <v>0</v>
      </c>
      <c r="B3" s="9"/>
      <c r="C3" s="3"/>
      <c r="D3" s="3"/>
      <c r="E3" s="3"/>
      <c r="F3" s="8">
        <v>2014</v>
      </c>
      <c r="G3" s="8">
        <v>2015</v>
      </c>
      <c r="H3" s="8">
        <v>2016</v>
      </c>
      <c r="I3" s="8">
        <v>2017</v>
      </c>
      <c r="J3" s="8">
        <v>2018</v>
      </c>
      <c r="K3" s="8">
        <v>2019</v>
      </c>
      <c r="L3" s="8">
        <v>2020</v>
      </c>
    </row>
    <row r="4" spans="1:14" ht="15.75" x14ac:dyDescent="0.25">
      <c r="A4" s="9"/>
      <c r="B4" s="9"/>
      <c r="C4" s="3"/>
      <c r="D4" s="3"/>
      <c r="E4" s="3"/>
      <c r="F4" s="37"/>
      <c r="G4" s="37"/>
      <c r="H4" s="37"/>
      <c r="I4" s="37"/>
      <c r="J4" s="37"/>
      <c r="K4" s="37"/>
      <c r="L4" s="37"/>
    </row>
    <row r="5" spans="1:14" ht="15.75" x14ac:dyDescent="0.25">
      <c r="A5" s="9"/>
      <c r="B5" s="10" t="s">
        <v>1</v>
      </c>
      <c r="C5" s="11"/>
      <c r="D5" s="11"/>
      <c r="E5" s="11"/>
      <c r="F5" s="81">
        <v>3.6907471604186393</v>
      </c>
      <c r="G5" s="82">
        <v>4.3318473278605607</v>
      </c>
      <c r="H5" s="82">
        <v>5.4750560673345383</v>
      </c>
      <c r="I5" s="82">
        <v>4.8703732154539381</v>
      </c>
      <c r="J5" s="82">
        <v>4.4606072636465877</v>
      </c>
      <c r="K5" s="82">
        <v>3.7047500153414736</v>
      </c>
      <c r="L5" s="82">
        <v>3.4709299553508099</v>
      </c>
    </row>
    <row r="6" spans="1:14" ht="15.75" x14ac:dyDescent="0.25">
      <c r="A6" s="9"/>
      <c r="B6" s="10" t="s">
        <v>2</v>
      </c>
      <c r="C6" s="11"/>
      <c r="D6" s="11"/>
      <c r="E6" s="11"/>
      <c r="F6" s="81">
        <v>1.7402423533575018</v>
      </c>
      <c r="G6" s="81">
        <v>3.251349447453511</v>
      </c>
      <c r="H6" s="81">
        <v>3.0960211101928703</v>
      </c>
      <c r="I6" s="81">
        <v>3.2754975084028803</v>
      </c>
      <c r="J6" s="81">
        <v>3.4658096229953861</v>
      </c>
      <c r="K6" s="81">
        <v>3.3615071750991321</v>
      </c>
      <c r="L6" s="81">
        <v>3.2572133541841852</v>
      </c>
    </row>
    <row r="7" spans="1:14" ht="15.75" x14ac:dyDescent="0.25">
      <c r="A7" s="9"/>
      <c r="B7" s="10"/>
      <c r="C7" s="11"/>
      <c r="D7" s="11"/>
      <c r="E7" s="11"/>
      <c r="F7" s="58"/>
      <c r="G7" s="58"/>
      <c r="H7" s="58"/>
      <c r="I7" s="58"/>
      <c r="J7" s="58"/>
      <c r="K7" s="58"/>
      <c r="L7" s="58"/>
      <c r="N7" s="37"/>
    </row>
    <row r="8" spans="1:14" ht="18.75" x14ac:dyDescent="0.25">
      <c r="A8" s="9"/>
      <c r="B8" s="10" t="s">
        <v>21</v>
      </c>
      <c r="C8" s="11"/>
      <c r="D8" s="11"/>
      <c r="E8" s="11"/>
      <c r="F8" s="81">
        <v>1.9171418918846106</v>
      </c>
      <c r="G8" s="81">
        <v>1.224156072548177</v>
      </c>
      <c r="H8" s="81">
        <v>2.3318433296421137</v>
      </c>
      <c r="I8" s="81">
        <v>1.559404502226025</v>
      </c>
      <c r="J8" s="81">
        <v>0.97462290726582079</v>
      </c>
      <c r="K8" s="81">
        <v>0.34523228981457876</v>
      </c>
      <c r="L8" s="81">
        <v>0.22020284822958924</v>
      </c>
    </row>
    <row r="9" spans="1:14" ht="15.75" x14ac:dyDescent="0.25">
      <c r="A9" s="9"/>
      <c r="B9" s="10" t="s">
        <v>113</v>
      </c>
      <c r="C9" s="11"/>
      <c r="D9" s="11"/>
      <c r="E9" s="11"/>
      <c r="F9" s="81">
        <v>1.4375196213319397</v>
      </c>
      <c r="G9" s="81">
        <v>1.3596916559870387</v>
      </c>
      <c r="H9" s="81">
        <v>1.6275657867836246</v>
      </c>
      <c r="I9" s="81">
        <v>1.3701828559480989</v>
      </c>
      <c r="J9" s="81">
        <v>0.87628462558202447</v>
      </c>
      <c r="K9" s="81">
        <v>0.4706243796500198</v>
      </c>
      <c r="L9" s="81">
        <v>0.35803998223664646</v>
      </c>
    </row>
    <row r="10" spans="1:14" ht="15.75" x14ac:dyDescent="0.25">
      <c r="A10" s="9"/>
      <c r="B10" s="10" t="s">
        <v>137</v>
      </c>
      <c r="C10" s="11"/>
      <c r="D10" s="11"/>
      <c r="E10" s="11"/>
      <c r="F10" s="38">
        <v>4772.3320000000003</v>
      </c>
      <c r="G10" s="38">
        <v>4837.2209999999995</v>
      </c>
      <c r="H10" s="38">
        <v>4915.9499540271117</v>
      </c>
      <c r="I10" s="38">
        <v>4983.3074575041801</v>
      </c>
      <c r="J10" s="38">
        <v>5026.9754145997713</v>
      </c>
      <c r="K10" s="38">
        <v>5050.6335864598905</v>
      </c>
      <c r="L10" s="38">
        <v>5068.7168740556899</v>
      </c>
    </row>
    <row r="11" spans="1:14" ht="15.75" x14ac:dyDescent="0.25">
      <c r="A11" s="9"/>
      <c r="B11" s="10"/>
      <c r="C11" s="11"/>
      <c r="D11" s="11"/>
      <c r="E11" s="11"/>
      <c r="F11" s="58"/>
      <c r="G11" s="58"/>
      <c r="H11" s="58"/>
      <c r="I11" s="58"/>
      <c r="J11" s="58"/>
      <c r="K11" s="58"/>
      <c r="L11" s="58"/>
    </row>
    <row r="12" spans="1:14" ht="15.75" x14ac:dyDescent="0.25">
      <c r="A12" s="9"/>
      <c r="B12" s="10" t="s">
        <v>138</v>
      </c>
      <c r="C12" s="11"/>
      <c r="D12" s="11"/>
      <c r="E12" s="11"/>
      <c r="F12" s="81">
        <v>7.9299907608424096</v>
      </c>
      <c r="G12" s="81">
        <v>7.3918312490906164</v>
      </c>
      <c r="H12" s="81">
        <v>6.852817611137219</v>
      </c>
      <c r="I12" s="81">
        <v>6.337494319793711</v>
      </c>
      <c r="J12" s="81">
        <v>6.2781611178047037</v>
      </c>
      <c r="K12" s="81">
        <v>6.4138124907610283</v>
      </c>
      <c r="L12" s="81">
        <v>6.63560309311928</v>
      </c>
    </row>
    <row r="13" spans="1:14" ht="15.75" x14ac:dyDescent="0.25">
      <c r="A13" s="9"/>
      <c r="B13" s="10" t="s">
        <v>139</v>
      </c>
      <c r="C13" s="11"/>
      <c r="D13" s="11"/>
      <c r="E13" s="11"/>
      <c r="F13" s="38">
        <v>411.041</v>
      </c>
      <c r="G13" s="38">
        <v>386.09899999999999</v>
      </c>
      <c r="H13" s="38">
        <v>361.66535107619245</v>
      </c>
      <c r="I13" s="38">
        <v>337.18596866870439</v>
      </c>
      <c r="J13" s="38">
        <v>336.74287620167524</v>
      </c>
      <c r="K13" s="38">
        <v>346.13886563009783</v>
      </c>
      <c r="L13" s="38">
        <v>360.2443166978901</v>
      </c>
    </row>
    <row r="14" spans="1:14" ht="15.75" x14ac:dyDescent="0.25">
      <c r="A14" s="9"/>
      <c r="B14" s="10" t="s">
        <v>140</v>
      </c>
      <c r="C14" s="11"/>
      <c r="D14" s="11"/>
      <c r="E14" s="11"/>
      <c r="F14" s="38">
        <v>5183.3729999999996</v>
      </c>
      <c r="G14" s="38">
        <v>5223.32</v>
      </c>
      <c r="H14" s="38">
        <v>5277.6153051033043</v>
      </c>
      <c r="I14" s="38">
        <v>5320.4934261728849</v>
      </c>
      <c r="J14" s="38">
        <v>5363.7182908014465</v>
      </c>
      <c r="K14" s="38">
        <v>5396.7724520899883</v>
      </c>
      <c r="L14" s="38">
        <v>5428.96119075358</v>
      </c>
      <c r="N14" s="37"/>
    </row>
    <row r="15" spans="1:14" ht="15.75" x14ac:dyDescent="0.25">
      <c r="A15" s="9"/>
      <c r="B15" s="10"/>
      <c r="C15" s="11"/>
      <c r="D15" s="11"/>
      <c r="E15" s="11"/>
      <c r="F15" s="58"/>
      <c r="G15" s="58"/>
      <c r="H15" s="58"/>
      <c r="I15" s="58"/>
      <c r="J15" s="58"/>
      <c r="K15" s="58"/>
      <c r="L15" s="58"/>
    </row>
    <row r="16" spans="1:14" ht="15.75" x14ac:dyDescent="0.25">
      <c r="A16" s="9"/>
      <c r="B16" s="10" t="s">
        <v>3</v>
      </c>
      <c r="C16" s="11"/>
      <c r="D16" s="11"/>
      <c r="E16" s="11"/>
      <c r="F16" s="81">
        <v>-0.17963849411465338</v>
      </c>
      <c r="G16" s="81">
        <v>-4.6784744983263682E-2</v>
      </c>
      <c r="H16" s="81">
        <v>0.94229658938436156</v>
      </c>
      <c r="I16" s="81">
        <v>1.3959751843531043</v>
      </c>
      <c r="J16" s="81">
        <v>3.127022889024933</v>
      </c>
      <c r="K16" s="81">
        <v>3.4672900433793563</v>
      </c>
      <c r="L16" s="81">
        <v>3.092215155264344</v>
      </c>
      <c r="M16" s="37"/>
    </row>
    <row r="17" spans="1:16" ht="15.75" x14ac:dyDescent="0.25">
      <c r="A17" s="9"/>
      <c r="B17" s="10"/>
      <c r="C17" s="11"/>
      <c r="D17" s="11"/>
      <c r="E17" s="11"/>
      <c r="F17" s="37"/>
      <c r="G17" s="37"/>
      <c r="H17" s="58"/>
      <c r="I17" s="58"/>
      <c r="J17" s="58"/>
      <c r="K17" s="58"/>
      <c r="L17" s="58"/>
      <c r="N17" s="37"/>
    </row>
    <row r="18" spans="1:16" ht="15.75" x14ac:dyDescent="0.25">
      <c r="A18" s="9"/>
      <c r="B18" s="11" t="s">
        <v>153</v>
      </c>
      <c r="C18" s="11"/>
      <c r="D18" s="11"/>
      <c r="E18" s="11"/>
      <c r="F18" s="67">
        <v>155.61000000000001</v>
      </c>
      <c r="G18" s="67">
        <v>158.91</v>
      </c>
      <c r="H18" s="67">
        <v>162.13999999999999</v>
      </c>
      <c r="I18" s="67">
        <v>168.52</v>
      </c>
      <c r="J18" s="67">
        <v>174.26</v>
      </c>
      <c r="K18" s="68">
        <v>179.84</v>
      </c>
      <c r="L18" s="68">
        <v>184.35</v>
      </c>
      <c r="M18" s="37"/>
    </row>
    <row r="19" spans="1:16" ht="15.75" x14ac:dyDescent="0.25">
      <c r="A19" s="9"/>
      <c r="B19" s="11" t="s">
        <v>154</v>
      </c>
      <c r="C19" s="11"/>
      <c r="D19" s="11"/>
      <c r="E19" s="11"/>
      <c r="F19" s="34">
        <v>146.84</v>
      </c>
      <c r="G19" s="68">
        <v>150.55000000000001</v>
      </c>
      <c r="H19" s="68">
        <v>159.37</v>
      </c>
      <c r="I19" s="68">
        <v>166.75</v>
      </c>
      <c r="J19" s="68">
        <v>174.26</v>
      </c>
      <c r="K19" s="68">
        <v>179.84</v>
      </c>
      <c r="L19" s="68">
        <v>184.35</v>
      </c>
    </row>
    <row r="20" spans="1:16" ht="15.75" x14ac:dyDescent="0.25">
      <c r="A20" s="9"/>
      <c r="B20" s="26"/>
      <c r="C20" s="11"/>
      <c r="D20" s="11"/>
      <c r="E20" s="11"/>
      <c r="F20" s="37"/>
      <c r="G20" s="37"/>
      <c r="H20" s="37"/>
      <c r="I20" s="58"/>
      <c r="J20" s="58"/>
      <c r="K20" s="58"/>
      <c r="L20" s="58"/>
    </row>
    <row r="21" spans="1:16" ht="15.75" x14ac:dyDescent="0.25">
      <c r="A21" s="9"/>
      <c r="B21" s="11" t="s">
        <v>155</v>
      </c>
      <c r="C21" s="11"/>
      <c r="D21" s="11"/>
      <c r="E21" s="11"/>
      <c r="F21" s="38">
        <v>44400</v>
      </c>
      <c r="G21" s="38">
        <v>44500</v>
      </c>
      <c r="H21" s="38">
        <v>44300</v>
      </c>
      <c r="I21" s="38">
        <v>44800</v>
      </c>
      <c r="J21" s="38">
        <v>45400</v>
      </c>
      <c r="K21" s="38">
        <v>46800</v>
      </c>
      <c r="L21" s="38">
        <v>48400</v>
      </c>
    </row>
    <row r="22" spans="1:16" ht="15.75" x14ac:dyDescent="0.25">
      <c r="A22" s="9"/>
      <c r="B22" s="10" t="s">
        <v>4</v>
      </c>
      <c r="C22" s="11"/>
      <c r="D22" s="11"/>
      <c r="E22" s="11"/>
      <c r="F22" s="38">
        <v>45300</v>
      </c>
      <c r="G22" s="38">
        <v>45400</v>
      </c>
      <c r="H22" s="38">
        <v>45200</v>
      </c>
      <c r="I22" s="38">
        <v>45700</v>
      </c>
      <c r="J22" s="38">
        <v>46300</v>
      </c>
      <c r="K22" s="38">
        <v>47800</v>
      </c>
      <c r="L22" s="38">
        <v>49400</v>
      </c>
    </row>
    <row r="23" spans="1:16" ht="15.75" x14ac:dyDescent="0.25">
      <c r="A23" s="9"/>
      <c r="B23" s="11" t="s">
        <v>152</v>
      </c>
      <c r="C23" s="11"/>
      <c r="D23" s="11"/>
      <c r="E23" s="11"/>
      <c r="F23" s="38">
        <v>56900</v>
      </c>
      <c r="G23" s="38">
        <v>58100</v>
      </c>
      <c r="H23" s="38">
        <v>59300</v>
      </c>
      <c r="I23" s="38">
        <v>61600</v>
      </c>
      <c r="J23" s="38">
        <v>63700</v>
      </c>
      <c r="K23" s="38">
        <v>65800</v>
      </c>
      <c r="L23" s="38">
        <v>67400</v>
      </c>
    </row>
    <row r="24" spans="1:16" ht="15.75" x14ac:dyDescent="0.25">
      <c r="A24" s="9"/>
      <c r="B24" s="10"/>
      <c r="C24" s="11"/>
      <c r="D24" s="11"/>
      <c r="E24" s="11"/>
      <c r="F24" s="37"/>
      <c r="G24" s="37"/>
      <c r="H24" s="58"/>
      <c r="I24" s="58"/>
      <c r="J24" s="58"/>
      <c r="K24" s="58"/>
      <c r="L24" s="58"/>
      <c r="P24" s="37"/>
    </row>
    <row r="25" spans="1:16" ht="15.75" x14ac:dyDescent="0.25">
      <c r="A25" s="9"/>
      <c r="B25" s="10" t="s">
        <v>22</v>
      </c>
      <c r="C25" s="11"/>
      <c r="D25" s="11"/>
      <c r="E25" s="11"/>
      <c r="F25" s="81">
        <v>1.7158198264004332</v>
      </c>
      <c r="G25" s="81">
        <v>1.476939560002033</v>
      </c>
      <c r="H25" s="81">
        <v>0.81616302069891233</v>
      </c>
      <c r="I25" s="81">
        <v>1.2741133693159989</v>
      </c>
      <c r="J25" s="81">
        <v>2.0000000000000018</v>
      </c>
      <c r="K25" s="81">
        <v>2.0000000000000018</v>
      </c>
      <c r="L25" s="81">
        <v>2.0000000000000018</v>
      </c>
    </row>
    <row r="26" spans="1:16" ht="15.75" x14ac:dyDescent="0.25">
      <c r="A26" s="9"/>
      <c r="B26" s="10" t="s">
        <v>23</v>
      </c>
      <c r="C26" s="11"/>
      <c r="D26" s="11"/>
      <c r="E26" s="11"/>
      <c r="F26" s="81">
        <v>-0.35172777730660965</v>
      </c>
      <c r="G26" s="81">
        <v>-2.2554097918828897</v>
      </c>
      <c r="H26" s="81">
        <v>9.5286621360268775E-2</v>
      </c>
      <c r="I26" s="81">
        <v>1.1640174671567971</v>
      </c>
      <c r="J26" s="81">
        <v>2.0000000000000018</v>
      </c>
      <c r="K26" s="81">
        <v>2.0000000000000018</v>
      </c>
      <c r="L26" s="81">
        <v>2.0000000000000018</v>
      </c>
    </row>
    <row r="27" spans="1:16" ht="15.75" x14ac:dyDescent="0.25">
      <c r="A27" s="9"/>
      <c r="B27" s="10"/>
      <c r="C27" s="11"/>
      <c r="D27" s="11"/>
      <c r="E27" s="11"/>
      <c r="F27" s="58"/>
      <c r="G27" s="58"/>
      <c r="H27" s="58"/>
      <c r="I27" s="58"/>
      <c r="J27" s="58"/>
      <c r="K27" s="58"/>
      <c r="L27" s="58"/>
    </row>
    <row r="28" spans="1:16" ht="15.75" x14ac:dyDescent="0.25">
      <c r="A28" s="9"/>
      <c r="B28" s="9" t="s">
        <v>40</v>
      </c>
      <c r="C28" s="11"/>
      <c r="D28" s="11"/>
      <c r="E28" s="11"/>
      <c r="F28" s="81">
        <v>0.43213752678798439</v>
      </c>
      <c r="G28" s="81">
        <v>-0.29530422296683739</v>
      </c>
      <c r="H28" s="81">
        <v>-0.58169653299916457</v>
      </c>
      <c r="I28" s="81">
        <v>-0.37355555555555559</v>
      </c>
      <c r="J28" s="81">
        <v>0.66749999999999998</v>
      </c>
      <c r="K28" s="81">
        <v>1.5071666666666668</v>
      </c>
      <c r="L28" s="81">
        <v>2.2305555555555552</v>
      </c>
    </row>
    <row r="29" spans="1:16" ht="15.75" x14ac:dyDescent="0.25">
      <c r="A29" s="9"/>
      <c r="B29" s="9" t="s">
        <v>41</v>
      </c>
      <c r="C29" s="11"/>
      <c r="D29" s="11"/>
      <c r="E29" s="11"/>
      <c r="F29" s="81">
        <v>0.42748833315171986</v>
      </c>
      <c r="G29" s="81">
        <v>-0.3042550059959957</v>
      </c>
      <c r="H29" s="81">
        <v>-0.58004099043340052</v>
      </c>
      <c r="I29" s="81">
        <v>-0.26297086720867202</v>
      </c>
      <c r="J29" s="81">
        <v>0.79811991869918697</v>
      </c>
      <c r="K29" s="81">
        <v>1.6230995934959351</v>
      </c>
      <c r="L29" s="81">
        <v>2.3319444444444448</v>
      </c>
    </row>
    <row r="30" spans="1:16" ht="15.75" x14ac:dyDescent="0.25">
      <c r="A30" s="9"/>
      <c r="B30" s="9" t="s">
        <v>42</v>
      </c>
      <c r="C30" s="3"/>
      <c r="D30" s="3"/>
      <c r="E30" s="3"/>
      <c r="F30" s="81">
        <v>0.92251471395055495</v>
      </c>
      <c r="G30" s="81">
        <v>0.15314427736006683</v>
      </c>
      <c r="H30" s="81">
        <v>-3.5636173767752577E-2</v>
      </c>
      <c r="I30" s="81">
        <v>0.90070833333333378</v>
      </c>
      <c r="J30" s="81">
        <v>2.0352777777777784</v>
      </c>
      <c r="K30" s="81">
        <v>3.0590833333333336</v>
      </c>
      <c r="L30" s="81">
        <v>3.7194444444444441</v>
      </c>
    </row>
    <row r="31" spans="1:16" ht="15.75" x14ac:dyDescent="0.25">
      <c r="A31" s="9"/>
      <c r="B31" s="9" t="s">
        <v>43</v>
      </c>
      <c r="C31" s="3"/>
      <c r="D31" s="3"/>
      <c r="E31" s="3"/>
      <c r="F31" s="81">
        <v>1.7154693558666099</v>
      </c>
      <c r="G31" s="81">
        <v>0.72015023296053049</v>
      </c>
      <c r="H31" s="81">
        <v>0.87069679406850442</v>
      </c>
      <c r="I31" s="81">
        <v>1.7386874999999997</v>
      </c>
      <c r="J31" s="81">
        <v>2.7858680555555555</v>
      </c>
      <c r="K31" s="81">
        <v>3.7368680555555551</v>
      </c>
      <c r="L31" s="81">
        <v>4.259722222222222</v>
      </c>
      <c r="O31"/>
      <c r="P31" s="56"/>
    </row>
    <row r="32" spans="1:16" ht="15.75" x14ac:dyDescent="0.25">
      <c r="A32" s="9"/>
      <c r="B32" s="9"/>
      <c r="C32" s="3"/>
      <c r="D32" s="3"/>
      <c r="E32" s="3"/>
      <c r="F32" s="58"/>
      <c r="G32" s="58"/>
      <c r="H32" s="58"/>
      <c r="I32" s="58"/>
      <c r="J32" s="58"/>
      <c r="K32" s="58"/>
      <c r="L32" s="58"/>
      <c r="N32" s="56"/>
      <c r="O32" s="56"/>
      <c r="P32" s="56"/>
    </row>
    <row r="33" spans="1:16" ht="15.75" x14ac:dyDescent="0.25">
      <c r="A33" s="9"/>
      <c r="B33" s="9" t="s">
        <v>145</v>
      </c>
      <c r="C33" s="3"/>
      <c r="D33" s="3"/>
      <c r="E33" s="3"/>
      <c r="F33" s="81">
        <v>2.3981263893949611</v>
      </c>
      <c r="G33" s="81">
        <v>3.9236622413509226</v>
      </c>
      <c r="H33" s="81">
        <v>3.3511152220736973</v>
      </c>
      <c r="I33" s="81">
        <v>2.3493894767060652</v>
      </c>
      <c r="J33" s="81">
        <v>1.9475085528068981</v>
      </c>
      <c r="K33" s="81">
        <v>1.5515423764088876</v>
      </c>
      <c r="L33" s="81">
        <v>1.673016550446782</v>
      </c>
      <c r="N33" s="56"/>
      <c r="O33" s="56"/>
      <c r="P33" s="56"/>
    </row>
    <row r="34" spans="1:16" ht="15.75" x14ac:dyDescent="0.25">
      <c r="A34" s="9"/>
      <c r="B34" s="9" t="s">
        <v>146</v>
      </c>
      <c r="C34" s="3"/>
      <c r="D34" s="3"/>
      <c r="E34" s="3"/>
      <c r="F34" s="81">
        <v>3.9335166976179003</v>
      </c>
      <c r="G34" s="81">
        <v>6.138764263887575</v>
      </c>
      <c r="H34" s="81">
        <v>5.0494298325743703</v>
      </c>
      <c r="I34" s="81">
        <v>4.1671666644173655</v>
      </c>
      <c r="J34" s="81">
        <v>4.3274736569843819</v>
      </c>
      <c r="K34" s="81">
        <v>4.0724492955147129</v>
      </c>
      <c r="L34" s="81">
        <v>4.0967680125937989</v>
      </c>
      <c r="N34" s="56"/>
      <c r="O34" s="56"/>
      <c r="P34" s="56"/>
    </row>
    <row r="35" spans="1:16" ht="15.75" x14ac:dyDescent="0.25">
      <c r="A35" s="9"/>
      <c r="B35" s="9" t="s">
        <v>147</v>
      </c>
      <c r="C35" s="3"/>
      <c r="D35" s="3"/>
      <c r="E35" s="3"/>
      <c r="F35" s="38">
        <v>3918.1990000000001</v>
      </c>
      <c r="G35" s="38">
        <v>4158.7280000000001</v>
      </c>
      <c r="H35" s="38">
        <v>4368.7200522876237</v>
      </c>
      <c r="I35" s="38">
        <v>4550.7718979682695</v>
      </c>
      <c r="J35" s="38">
        <v>4747.7053530422954</v>
      </c>
      <c r="K35" s="38">
        <v>4941.0532462453803</v>
      </c>
      <c r="L35" s="38">
        <v>5143.4767351227883</v>
      </c>
    </row>
    <row r="36" spans="1:16" ht="15.75" x14ac:dyDescent="0.25">
      <c r="A36" s="9"/>
      <c r="B36" s="12"/>
      <c r="C36" s="3"/>
      <c r="D36" s="3"/>
      <c r="E36" s="3"/>
      <c r="F36" s="37"/>
      <c r="G36" s="37"/>
      <c r="H36" s="58"/>
      <c r="I36" s="58"/>
      <c r="J36" s="58"/>
      <c r="K36" s="58"/>
      <c r="L36" s="58"/>
    </row>
    <row r="37" spans="1:16" ht="15.75" x14ac:dyDescent="0.25">
      <c r="A37" s="9"/>
      <c r="B37" s="13" t="s">
        <v>81</v>
      </c>
      <c r="C37" s="3"/>
      <c r="D37" s="3"/>
      <c r="E37" s="3"/>
    </row>
    <row r="38" spans="1:16" ht="15.75" x14ac:dyDescent="0.25">
      <c r="A38" s="9"/>
      <c r="C38" s="3"/>
      <c r="D38" s="3"/>
      <c r="E38" s="3"/>
    </row>
    <row r="39" spans="1:16" s="16" customFormat="1" ht="18.75" x14ac:dyDescent="0.3">
      <c r="A39" s="14" t="s">
        <v>5</v>
      </c>
      <c r="B39" s="15"/>
      <c r="F39" s="14">
        <v>2014</v>
      </c>
      <c r="G39" s="14">
        <v>2015</v>
      </c>
      <c r="H39" s="14">
        <v>2016</v>
      </c>
      <c r="I39" s="14">
        <v>2017</v>
      </c>
      <c r="J39" s="14">
        <v>2018</v>
      </c>
      <c r="K39" s="14">
        <v>2019</v>
      </c>
      <c r="L39" s="14">
        <v>2020</v>
      </c>
    </row>
    <row r="40" spans="1:16" ht="15.75" x14ac:dyDescent="0.25">
      <c r="A40" s="9"/>
      <c r="B40" s="9"/>
      <c r="C40" s="3"/>
      <c r="D40" s="3"/>
      <c r="E40" s="3"/>
    </row>
    <row r="41" spans="1:16" s="6" customFormat="1" ht="42.75" customHeight="1" x14ac:dyDescent="0.2">
      <c r="A41" s="19" t="s">
        <v>103</v>
      </c>
      <c r="B41" s="25"/>
      <c r="C41" s="25"/>
      <c r="D41" s="25"/>
      <c r="E41" s="25"/>
    </row>
    <row r="42" spans="1:16" ht="19.5" customHeight="1" thickBot="1" x14ac:dyDescent="0.3">
      <c r="A42" s="5"/>
      <c r="B42" s="17" t="s">
        <v>132</v>
      </c>
      <c r="C42" s="18"/>
      <c r="D42" s="18"/>
      <c r="E42" s="18"/>
      <c r="F42" s="28"/>
      <c r="G42" s="28"/>
      <c r="H42" s="28"/>
      <c r="I42" s="28"/>
      <c r="J42" s="28"/>
      <c r="K42" s="28"/>
      <c r="L42" s="28"/>
    </row>
    <row r="43" spans="1:16" ht="16.5" thickTop="1" x14ac:dyDescent="0.25">
      <c r="A43" s="5"/>
      <c r="B43" s="3"/>
      <c r="C43" s="5" t="s">
        <v>24</v>
      </c>
      <c r="D43" s="5"/>
      <c r="E43" s="5"/>
      <c r="F43" s="50">
        <v>16539279</v>
      </c>
      <c r="G43" s="50">
        <v>15760966</v>
      </c>
      <c r="H43" s="50">
        <v>14154300</v>
      </c>
      <c r="I43" s="50">
        <v>13365900</v>
      </c>
      <c r="J43" s="50">
        <v>12733500</v>
      </c>
      <c r="K43" s="50">
        <v>12724200</v>
      </c>
      <c r="L43" s="50">
        <v>13193900</v>
      </c>
    </row>
    <row r="44" spans="1:16" ht="14.1" customHeight="1" x14ac:dyDescent="0.25">
      <c r="A44" s="5"/>
      <c r="B44" s="3"/>
      <c r="C44" s="3"/>
      <c r="D44" s="3"/>
      <c r="E44" s="3"/>
      <c r="F44" s="51"/>
      <c r="G44" s="51"/>
      <c r="H44" s="51"/>
      <c r="I44" s="51"/>
      <c r="J44" s="51"/>
      <c r="K44" s="51"/>
      <c r="L44" s="51"/>
    </row>
    <row r="45" spans="1:16" ht="14.1" customHeight="1" x14ac:dyDescent="0.25">
      <c r="A45" s="5"/>
      <c r="B45" s="3"/>
      <c r="C45" s="3"/>
      <c r="D45" s="3" t="s">
        <v>44</v>
      </c>
      <c r="E45" s="3"/>
      <c r="F45" s="45">
        <v>9984637</v>
      </c>
      <c r="G45" s="45">
        <v>8828923</v>
      </c>
      <c r="H45" s="45">
        <v>7589000</v>
      </c>
      <c r="I45" s="45">
        <v>6583000</v>
      </c>
      <c r="J45" s="45">
        <v>5727000</v>
      </c>
      <c r="K45" s="45">
        <v>5099000</v>
      </c>
      <c r="L45" s="45">
        <v>4576000</v>
      </c>
    </row>
    <row r="46" spans="1:16" ht="15.75" x14ac:dyDescent="0.25">
      <c r="A46" s="5"/>
      <c r="B46" s="3"/>
      <c r="C46" s="3"/>
      <c r="D46" s="3" t="s">
        <v>45</v>
      </c>
      <c r="E46" s="3"/>
      <c r="F46" s="45">
        <v>6542732</v>
      </c>
      <c r="G46" s="45">
        <v>6921104</v>
      </c>
      <c r="H46" s="45">
        <v>6555000</v>
      </c>
      <c r="I46" s="45">
        <v>6773000</v>
      </c>
      <c r="J46" s="45">
        <v>6997000</v>
      </c>
      <c r="K46" s="45">
        <v>7616000</v>
      </c>
      <c r="L46" s="45">
        <v>8609000</v>
      </c>
    </row>
    <row r="47" spans="1:16" ht="12.75" customHeight="1" x14ac:dyDescent="0.25">
      <c r="A47" s="5"/>
      <c r="B47" s="3"/>
      <c r="C47" s="3"/>
      <c r="D47" s="3"/>
      <c r="E47" s="3"/>
      <c r="F47" s="51"/>
      <c r="G47" s="51"/>
      <c r="H47" s="51"/>
      <c r="I47" s="51"/>
      <c r="J47" s="51"/>
      <c r="K47" s="51"/>
      <c r="L47" s="51"/>
    </row>
    <row r="48" spans="1:16" ht="15.75" x14ac:dyDescent="0.25">
      <c r="A48" s="5"/>
      <c r="B48" s="3"/>
      <c r="C48" s="3"/>
      <c r="D48" s="24" t="s">
        <v>159</v>
      </c>
      <c r="E48" s="3"/>
      <c r="F48" s="45">
        <v>785800</v>
      </c>
      <c r="G48" s="45">
        <v>768600</v>
      </c>
      <c r="H48" s="45">
        <v>701800</v>
      </c>
      <c r="I48" s="45">
        <v>673500</v>
      </c>
      <c r="J48" s="45">
        <v>644400</v>
      </c>
      <c r="K48" s="45">
        <v>636800</v>
      </c>
      <c r="L48" s="45">
        <v>654200</v>
      </c>
    </row>
    <row r="49" spans="1:12" ht="12" customHeight="1" x14ac:dyDescent="0.25">
      <c r="A49" s="5"/>
      <c r="B49" s="3"/>
      <c r="C49" s="3"/>
      <c r="D49" s="3"/>
      <c r="E49" s="3"/>
      <c r="F49" s="51"/>
      <c r="G49" s="51"/>
      <c r="H49" s="51"/>
      <c r="I49" s="51"/>
      <c r="J49" s="51"/>
      <c r="K49" s="51"/>
      <c r="L49" s="51"/>
    </row>
    <row r="50" spans="1:12" ht="15.75" x14ac:dyDescent="0.25">
      <c r="A50" s="5"/>
      <c r="B50" s="3"/>
      <c r="C50" s="3"/>
      <c r="D50" s="3" t="s">
        <v>71</v>
      </c>
      <c r="E50" s="3"/>
      <c r="F50" s="45">
        <v>389000</v>
      </c>
      <c r="G50" s="45">
        <v>351600</v>
      </c>
      <c r="H50" s="45">
        <v>312300</v>
      </c>
      <c r="I50" s="45">
        <v>274300</v>
      </c>
      <c r="J50" s="45">
        <v>241200</v>
      </c>
      <c r="K50" s="45">
        <v>212400</v>
      </c>
      <c r="L50" s="45">
        <v>187300</v>
      </c>
    </row>
    <row r="51" spans="1:12" ht="15.75" x14ac:dyDescent="0.25">
      <c r="A51" s="5"/>
      <c r="B51" s="3"/>
      <c r="C51" s="3"/>
      <c r="D51" s="3"/>
      <c r="E51" s="3" t="s">
        <v>72</v>
      </c>
      <c r="F51" s="45">
        <v>320100</v>
      </c>
      <c r="G51" s="45">
        <v>290100</v>
      </c>
      <c r="H51" s="45">
        <v>258700</v>
      </c>
      <c r="I51" s="45">
        <v>228200</v>
      </c>
      <c r="J51" s="45">
        <v>201400</v>
      </c>
      <c r="K51" s="45">
        <v>177900</v>
      </c>
      <c r="L51" s="45">
        <v>157300</v>
      </c>
    </row>
    <row r="52" spans="1:12" ht="15.75" x14ac:dyDescent="0.25">
      <c r="A52" s="4"/>
      <c r="B52" s="3"/>
      <c r="C52" s="3"/>
      <c r="D52" s="3"/>
      <c r="E52" s="3" t="s">
        <v>73</v>
      </c>
      <c r="F52" s="45">
        <v>68900</v>
      </c>
      <c r="G52" s="45">
        <v>61500</v>
      </c>
      <c r="H52" s="45">
        <v>53600</v>
      </c>
      <c r="I52" s="45">
        <v>46100</v>
      </c>
      <c r="J52" s="45">
        <v>39800</v>
      </c>
      <c r="K52" s="45">
        <v>34500</v>
      </c>
      <c r="L52" s="45">
        <v>30000</v>
      </c>
    </row>
    <row r="53" spans="1:12" ht="13.5" customHeight="1" x14ac:dyDescent="0.25">
      <c r="A53" s="4"/>
      <c r="B53" s="3"/>
      <c r="C53" s="3"/>
      <c r="D53" s="3"/>
      <c r="E53" s="3"/>
      <c r="F53" s="51"/>
      <c r="G53" s="51"/>
      <c r="H53" s="51"/>
      <c r="I53" s="51"/>
      <c r="J53" s="51"/>
      <c r="K53" s="51"/>
      <c r="L53" s="51"/>
    </row>
    <row r="54" spans="1:12" ht="15.75" x14ac:dyDescent="0.25">
      <c r="A54" s="4"/>
      <c r="B54" s="3"/>
      <c r="C54" s="3"/>
      <c r="D54" s="3" t="s">
        <v>74</v>
      </c>
      <c r="E54" s="3"/>
      <c r="F54" s="45">
        <v>396800</v>
      </c>
      <c r="G54" s="45">
        <v>417000</v>
      </c>
      <c r="H54" s="45">
        <v>389500</v>
      </c>
      <c r="I54" s="45">
        <v>399200</v>
      </c>
      <c r="J54" s="45">
        <v>403200</v>
      </c>
      <c r="K54" s="45">
        <v>424400</v>
      </c>
      <c r="L54" s="45">
        <v>466900</v>
      </c>
    </row>
    <row r="55" spans="1:12" ht="15.75" x14ac:dyDescent="0.25">
      <c r="A55" s="5"/>
      <c r="B55" s="3"/>
      <c r="C55" s="3"/>
      <c r="D55" s="3"/>
      <c r="E55" s="3" t="s">
        <v>75</v>
      </c>
      <c r="F55" s="45">
        <v>308200</v>
      </c>
      <c r="G55" s="45">
        <v>322000</v>
      </c>
      <c r="H55" s="45">
        <v>300200</v>
      </c>
      <c r="I55" s="45">
        <v>307700</v>
      </c>
      <c r="J55" s="45">
        <v>310300</v>
      </c>
      <c r="K55" s="45">
        <v>325600</v>
      </c>
      <c r="L55" s="45">
        <v>356500</v>
      </c>
    </row>
    <row r="56" spans="1:12" ht="15.75" x14ac:dyDescent="0.25">
      <c r="A56" s="5"/>
      <c r="B56" s="3"/>
      <c r="C56" s="3"/>
      <c r="D56" s="3"/>
      <c r="E56" s="3" t="s">
        <v>76</v>
      </c>
      <c r="F56" s="45">
        <v>88600</v>
      </c>
      <c r="G56" s="45">
        <v>95000</v>
      </c>
      <c r="H56" s="45">
        <v>89300</v>
      </c>
      <c r="I56" s="45">
        <v>91500</v>
      </c>
      <c r="J56" s="45">
        <v>92900</v>
      </c>
      <c r="K56" s="45">
        <v>98800</v>
      </c>
      <c r="L56" s="45">
        <v>110400</v>
      </c>
    </row>
    <row r="57" spans="1:12" ht="13.5" customHeight="1" x14ac:dyDescent="0.25">
      <c r="A57" s="4"/>
      <c r="B57" s="3"/>
      <c r="C57" s="3"/>
      <c r="D57" s="3"/>
      <c r="E57" s="3"/>
      <c r="F57" s="51"/>
      <c r="G57" s="51"/>
      <c r="H57" s="51"/>
      <c r="I57" s="51"/>
      <c r="J57" s="51"/>
      <c r="K57" s="51"/>
      <c r="L57" s="51"/>
    </row>
    <row r="58" spans="1:12" ht="15.75" x14ac:dyDescent="0.25">
      <c r="A58" s="4"/>
      <c r="B58" s="3"/>
      <c r="C58" s="3"/>
      <c r="D58" s="24" t="s">
        <v>160</v>
      </c>
      <c r="E58" s="3"/>
      <c r="F58" s="45">
        <v>21100</v>
      </c>
      <c r="G58" s="45">
        <v>20500</v>
      </c>
      <c r="H58" s="45">
        <v>20200</v>
      </c>
      <c r="I58" s="45">
        <v>19900</v>
      </c>
      <c r="J58" s="45">
        <v>19800</v>
      </c>
      <c r="K58" s="45">
        <v>20000</v>
      </c>
      <c r="L58" s="45">
        <v>20200</v>
      </c>
    </row>
    <row r="59" spans="1:12" ht="12.75" customHeight="1" x14ac:dyDescent="0.25">
      <c r="A59" s="4"/>
      <c r="B59" s="3"/>
      <c r="C59" s="3"/>
      <c r="D59" s="3"/>
      <c r="E59" s="3"/>
      <c r="F59" s="51"/>
      <c r="G59" s="51"/>
      <c r="H59" s="51"/>
      <c r="I59" s="51"/>
      <c r="J59" s="51"/>
      <c r="K59" s="51"/>
      <c r="L59" s="51"/>
    </row>
    <row r="60" spans="1:12" ht="15.75" x14ac:dyDescent="0.25">
      <c r="A60" s="4"/>
      <c r="B60" s="3"/>
      <c r="C60" s="3"/>
      <c r="D60" s="3" t="s">
        <v>62</v>
      </c>
      <c r="E60" s="3"/>
      <c r="F60" s="45">
        <v>25800</v>
      </c>
      <c r="G60" s="45">
        <v>25300</v>
      </c>
      <c r="H60" s="45">
        <v>24500</v>
      </c>
      <c r="I60" s="45">
        <v>24200</v>
      </c>
      <c r="J60" s="45">
        <v>23900</v>
      </c>
      <c r="K60" s="45">
        <v>24200</v>
      </c>
      <c r="L60" s="45">
        <v>24600</v>
      </c>
    </row>
    <row r="61" spans="1:12" ht="15.75" x14ac:dyDescent="0.25">
      <c r="A61" s="5"/>
      <c r="B61" s="3"/>
      <c r="C61" s="3"/>
      <c r="D61" s="3"/>
      <c r="E61" s="3" t="s">
        <v>63</v>
      </c>
      <c r="F61" s="45">
        <v>27100</v>
      </c>
      <c r="G61" s="45">
        <v>26500</v>
      </c>
      <c r="H61" s="45">
        <v>25600</v>
      </c>
      <c r="I61" s="45">
        <v>25100</v>
      </c>
      <c r="J61" s="45">
        <v>24800</v>
      </c>
      <c r="K61" s="45">
        <v>24900</v>
      </c>
      <c r="L61" s="45">
        <v>25300</v>
      </c>
    </row>
    <row r="62" spans="1:12" ht="15.75" x14ac:dyDescent="0.25">
      <c r="A62" s="4"/>
      <c r="B62" s="3"/>
      <c r="C62" s="3"/>
      <c r="D62" s="3"/>
      <c r="E62" s="3" t="s">
        <v>64</v>
      </c>
      <c r="F62" s="45">
        <v>19800</v>
      </c>
      <c r="G62" s="45">
        <v>19700</v>
      </c>
      <c r="H62" s="45">
        <v>19500</v>
      </c>
      <c r="I62" s="45">
        <v>19500</v>
      </c>
      <c r="J62" s="45">
        <v>19600</v>
      </c>
      <c r="K62" s="45">
        <v>20100</v>
      </c>
      <c r="L62" s="45">
        <v>20700</v>
      </c>
    </row>
    <row r="63" spans="1:12" ht="15.75" customHeight="1" x14ac:dyDescent="0.25">
      <c r="A63" s="4"/>
      <c r="B63" s="3"/>
      <c r="C63" s="3"/>
      <c r="D63" s="3"/>
      <c r="E63" s="3"/>
      <c r="F63" s="51"/>
      <c r="G63" s="51"/>
      <c r="H63" s="51"/>
      <c r="I63" s="51"/>
      <c r="J63" s="51"/>
      <c r="K63" s="51"/>
      <c r="L63" s="51"/>
    </row>
    <row r="64" spans="1:12" ht="15.75" x14ac:dyDescent="0.25">
      <c r="A64" s="4"/>
      <c r="B64" s="3"/>
      <c r="C64" s="3"/>
      <c r="D64" s="3" t="s">
        <v>65</v>
      </c>
      <c r="E64" s="3"/>
      <c r="F64" s="45">
        <v>16400</v>
      </c>
      <c r="G64" s="45">
        <v>16500</v>
      </c>
      <c r="H64" s="45">
        <v>16800</v>
      </c>
      <c r="I64" s="45">
        <v>16900</v>
      </c>
      <c r="J64" s="45">
        <v>17300</v>
      </c>
      <c r="K64" s="45">
        <v>17900</v>
      </c>
      <c r="L64" s="45">
        <v>18400</v>
      </c>
    </row>
    <row r="65" spans="1:12" ht="15.75" x14ac:dyDescent="0.25">
      <c r="A65" s="5"/>
      <c r="B65" s="3"/>
      <c r="C65" s="3"/>
      <c r="D65" s="3"/>
      <c r="E65" s="3" t="s">
        <v>66</v>
      </c>
      <c r="F65" s="45">
        <v>16100</v>
      </c>
      <c r="G65" s="45">
        <v>16100</v>
      </c>
      <c r="H65" s="45">
        <v>16300</v>
      </c>
      <c r="I65" s="45">
        <v>16200</v>
      </c>
      <c r="J65" s="45">
        <v>16500</v>
      </c>
      <c r="K65" s="45">
        <v>16900</v>
      </c>
      <c r="L65" s="45">
        <v>17400</v>
      </c>
    </row>
    <row r="66" spans="1:12" ht="15.75" x14ac:dyDescent="0.25">
      <c r="A66" s="5"/>
      <c r="B66" s="3"/>
      <c r="C66" s="3"/>
      <c r="D66" s="3"/>
      <c r="E66" s="3" t="s">
        <v>67</v>
      </c>
      <c r="F66" s="45">
        <v>17500</v>
      </c>
      <c r="G66" s="45">
        <v>17700</v>
      </c>
      <c r="H66" s="45">
        <v>18600</v>
      </c>
      <c r="I66" s="45">
        <v>19300</v>
      </c>
      <c r="J66" s="45">
        <v>20200</v>
      </c>
      <c r="K66" s="45">
        <v>21100</v>
      </c>
      <c r="L66" s="45">
        <v>21700</v>
      </c>
    </row>
    <row r="67" spans="1:12" ht="13.5" customHeight="1" x14ac:dyDescent="0.25">
      <c r="A67" s="5"/>
      <c r="B67" s="3"/>
      <c r="C67" s="3"/>
      <c r="D67" s="3"/>
      <c r="E67" s="3"/>
      <c r="F67" s="51"/>
      <c r="G67" s="51"/>
      <c r="H67" s="51"/>
      <c r="I67" s="51"/>
      <c r="J67" s="51"/>
      <c r="K67" s="51"/>
      <c r="L67" s="51"/>
    </row>
    <row r="68" spans="1:12" ht="15.75" x14ac:dyDescent="0.25">
      <c r="A68" s="5"/>
      <c r="B68" s="3"/>
      <c r="C68" s="3"/>
      <c r="D68" s="3" t="s">
        <v>56</v>
      </c>
      <c r="E68" s="3"/>
      <c r="F68" s="52">
        <v>0.99456594328000003</v>
      </c>
      <c r="G68" s="52">
        <v>0.99197023822000008</v>
      </c>
      <c r="H68" s="52">
        <v>0.99178200000000005</v>
      </c>
      <c r="I68" s="52">
        <v>0.99378560000000005</v>
      </c>
      <c r="J68" s="52">
        <v>0.99378560000000005</v>
      </c>
      <c r="K68" s="52">
        <v>0.99378560000000005</v>
      </c>
      <c r="L68" s="52">
        <v>0.99378560000000005</v>
      </c>
    </row>
    <row r="69" spans="1:12" ht="15.75" x14ac:dyDescent="0.25">
      <c r="A69" s="5"/>
      <c r="B69" s="3"/>
      <c r="C69" s="3"/>
      <c r="D69" s="3" t="s">
        <v>57</v>
      </c>
      <c r="E69" s="2"/>
      <c r="F69" s="52">
        <v>1.0048642157400001</v>
      </c>
      <c r="G69" s="52">
        <v>1.0062949565899999</v>
      </c>
      <c r="H69" s="52">
        <v>1.002972</v>
      </c>
      <c r="I69" s="52">
        <v>1.0026731999999998</v>
      </c>
      <c r="J69" s="52">
        <v>1.0023743999999999</v>
      </c>
      <c r="K69" s="52">
        <v>1.0020756</v>
      </c>
      <c r="L69" s="52">
        <v>1.0017768</v>
      </c>
    </row>
    <row r="70" spans="1:12" ht="13.5" customHeight="1" x14ac:dyDescent="0.25">
      <c r="A70" s="5"/>
      <c r="B70" s="3"/>
      <c r="C70" s="3"/>
      <c r="D70" s="3"/>
      <c r="E70" s="3"/>
      <c r="F70" s="53"/>
      <c r="G70" s="53"/>
      <c r="H70" s="53"/>
      <c r="I70" s="53"/>
      <c r="J70" s="53"/>
      <c r="K70" s="53"/>
      <c r="L70" s="53"/>
    </row>
    <row r="71" spans="1:12" ht="15.75" x14ac:dyDescent="0.25">
      <c r="A71" s="4"/>
      <c r="B71" s="3"/>
      <c r="C71" s="3"/>
      <c r="D71" s="3" t="s">
        <v>115</v>
      </c>
      <c r="E71" s="3"/>
      <c r="F71" s="45">
        <v>70</v>
      </c>
      <c r="G71" s="45">
        <v>0</v>
      </c>
      <c r="H71" s="45">
        <v>0</v>
      </c>
      <c r="I71" s="45">
        <v>0</v>
      </c>
      <c r="J71" s="45">
        <v>0</v>
      </c>
      <c r="K71" s="45">
        <v>0</v>
      </c>
      <c r="L71" s="45">
        <v>0</v>
      </c>
    </row>
    <row r="72" spans="1:12" ht="13.5" customHeight="1" x14ac:dyDescent="0.25">
      <c r="A72" s="4"/>
      <c r="B72" s="3"/>
      <c r="C72" s="3"/>
      <c r="D72" s="3"/>
      <c r="E72" s="3"/>
      <c r="F72" s="51"/>
      <c r="G72" s="51"/>
      <c r="H72" s="51"/>
      <c r="I72" s="51"/>
      <c r="J72" s="51"/>
      <c r="K72" s="51"/>
      <c r="L72" s="51"/>
    </row>
    <row r="73" spans="1:12" ht="15.75" x14ac:dyDescent="0.25">
      <c r="A73" s="5"/>
      <c r="B73" s="3"/>
      <c r="C73" s="3"/>
      <c r="D73" s="3" t="s">
        <v>19</v>
      </c>
      <c r="E73" s="3"/>
      <c r="F73" s="45">
        <v>11840</v>
      </c>
      <c r="G73" s="45">
        <v>10939</v>
      </c>
      <c r="H73" s="45">
        <v>10300</v>
      </c>
      <c r="I73" s="45">
        <v>9900</v>
      </c>
      <c r="J73" s="45">
        <v>9500</v>
      </c>
      <c r="K73" s="45">
        <v>9200</v>
      </c>
      <c r="L73" s="45">
        <v>8900</v>
      </c>
    </row>
    <row r="74" spans="1:12" ht="15.75" x14ac:dyDescent="0.25">
      <c r="A74" s="5"/>
      <c r="B74" s="3"/>
      <c r="C74" s="3"/>
      <c r="D74" s="3" t="s">
        <v>6</v>
      </c>
      <c r="E74" s="3"/>
      <c r="F74" s="45">
        <v>944</v>
      </c>
      <c r="G74" s="45">
        <v>875</v>
      </c>
      <c r="H74" s="45">
        <v>835</v>
      </c>
      <c r="I74" s="45">
        <v>795</v>
      </c>
      <c r="J74" s="45">
        <v>755</v>
      </c>
      <c r="K74" s="45">
        <v>715</v>
      </c>
      <c r="L74" s="45">
        <v>675</v>
      </c>
    </row>
    <row r="75" spans="1:12" ht="15.75" x14ac:dyDescent="0.25">
      <c r="A75" s="4"/>
      <c r="B75" s="3"/>
      <c r="C75" s="3"/>
      <c r="D75" s="3" t="s">
        <v>69</v>
      </c>
      <c r="E75" s="3"/>
      <c r="F75" s="53">
        <v>0.28199999999999997</v>
      </c>
      <c r="G75" s="53">
        <v>0.28100000000000003</v>
      </c>
      <c r="H75" s="53">
        <v>0.27950000000000003</v>
      </c>
      <c r="I75" s="53">
        <v>0.27800000000000002</v>
      </c>
      <c r="J75" s="53">
        <v>0.27650000000000002</v>
      </c>
      <c r="K75" s="53">
        <v>0.27500000000000002</v>
      </c>
      <c r="L75" s="53">
        <v>0.27350000000000002</v>
      </c>
    </row>
    <row r="76" spans="1:12" s="6" customFormat="1" ht="15.75" x14ac:dyDescent="0.25">
      <c r="A76" s="4"/>
      <c r="B76" s="21"/>
      <c r="C76" s="3"/>
      <c r="D76" s="3"/>
      <c r="E76" s="3"/>
      <c r="F76" s="59"/>
      <c r="G76" s="59"/>
      <c r="H76" s="59"/>
      <c r="I76" s="59"/>
      <c r="J76" s="59"/>
      <c r="K76" s="59"/>
      <c r="L76" s="59"/>
    </row>
    <row r="77" spans="1:12" ht="16.5" thickBot="1" x14ac:dyDescent="0.3">
      <c r="A77" s="5"/>
      <c r="B77" s="17" t="s">
        <v>133</v>
      </c>
      <c r="C77" s="18"/>
      <c r="D77" s="18"/>
      <c r="E77" s="18"/>
      <c r="F77" s="60"/>
      <c r="G77" s="60"/>
      <c r="H77" s="60"/>
      <c r="I77" s="60"/>
      <c r="J77" s="60"/>
      <c r="K77" s="60"/>
      <c r="L77" s="60"/>
    </row>
    <row r="78" spans="1:12" ht="16.5" thickTop="1" x14ac:dyDescent="0.25">
      <c r="A78" s="5"/>
      <c r="C78" s="5" t="s">
        <v>24</v>
      </c>
      <c r="D78" s="5"/>
      <c r="E78" s="5"/>
      <c r="F78" s="39">
        <v>13035233</v>
      </c>
      <c r="G78" s="39">
        <v>12427490</v>
      </c>
      <c r="H78" s="39">
        <v>11919900</v>
      </c>
      <c r="I78" s="39">
        <v>11543700</v>
      </c>
      <c r="J78" s="39">
        <v>11099700</v>
      </c>
      <c r="K78" s="39">
        <v>10595500</v>
      </c>
      <c r="L78" s="39">
        <v>10026000</v>
      </c>
    </row>
    <row r="79" spans="1:12" ht="12" customHeight="1" x14ac:dyDescent="0.25">
      <c r="A79" s="5"/>
      <c r="C79" s="3"/>
      <c r="D79" s="3"/>
      <c r="E79" s="3"/>
      <c r="F79" s="31"/>
      <c r="G79" s="31"/>
      <c r="H79" s="31"/>
      <c r="I79" s="31"/>
      <c r="J79" s="31"/>
      <c r="K79" s="31"/>
      <c r="L79" s="31"/>
    </row>
    <row r="80" spans="1:12" ht="16.5" customHeight="1" x14ac:dyDescent="0.25">
      <c r="A80" s="5"/>
      <c r="B80" s="3"/>
      <c r="C80" s="3"/>
      <c r="D80" s="3" t="s">
        <v>107</v>
      </c>
      <c r="E80" s="3"/>
      <c r="F80" s="40">
        <v>12173817</v>
      </c>
      <c r="G80" s="40">
        <v>11607674</v>
      </c>
      <c r="H80" s="40">
        <v>11145000</v>
      </c>
      <c r="I80" s="40">
        <v>10783600</v>
      </c>
      <c r="J80" s="40">
        <v>10358100</v>
      </c>
      <c r="K80" s="40">
        <v>9864500</v>
      </c>
      <c r="L80" s="40">
        <v>9302000</v>
      </c>
    </row>
    <row r="81" spans="1:12" ht="15.75" x14ac:dyDescent="0.25">
      <c r="A81" s="5"/>
      <c r="C81" s="3"/>
      <c r="D81" s="3" t="s">
        <v>27</v>
      </c>
      <c r="E81" s="3"/>
      <c r="F81" s="40">
        <v>209245</v>
      </c>
      <c r="G81" s="40">
        <v>172612</v>
      </c>
      <c r="H81" s="40">
        <v>141200</v>
      </c>
      <c r="I81" s="40">
        <v>116900</v>
      </c>
      <c r="J81" s="40">
        <v>95000</v>
      </c>
      <c r="K81" s="40">
        <v>77500</v>
      </c>
      <c r="L81" s="40">
        <v>63300</v>
      </c>
    </row>
    <row r="82" spans="1:12" ht="12" customHeight="1" x14ac:dyDescent="0.25">
      <c r="A82" s="5"/>
      <c r="C82" s="3"/>
      <c r="D82" s="3"/>
      <c r="E82" s="3"/>
      <c r="F82" s="31"/>
      <c r="G82" s="31"/>
      <c r="H82" s="31"/>
      <c r="I82" s="31"/>
      <c r="J82" s="31"/>
      <c r="K82" s="31"/>
      <c r="L82" s="31"/>
    </row>
    <row r="83" spans="1:12" ht="16.5" customHeight="1" x14ac:dyDescent="0.25">
      <c r="A83" s="5"/>
      <c r="B83" s="3"/>
      <c r="C83" s="3"/>
      <c r="D83" s="3" t="s">
        <v>26</v>
      </c>
      <c r="E83" s="3"/>
      <c r="F83" s="40">
        <v>290500</v>
      </c>
      <c r="G83" s="40">
        <v>279200</v>
      </c>
      <c r="H83" s="40">
        <v>268400</v>
      </c>
      <c r="I83" s="40">
        <v>256700</v>
      </c>
      <c r="J83" s="40">
        <v>245300</v>
      </c>
      <c r="K83" s="40">
        <v>234000</v>
      </c>
      <c r="L83" s="40">
        <v>222700</v>
      </c>
    </row>
    <row r="84" spans="1:12" ht="15.75" x14ac:dyDescent="0.25">
      <c r="A84" s="5"/>
      <c r="C84" s="3"/>
      <c r="D84" s="3" t="s">
        <v>25</v>
      </c>
      <c r="E84" s="3"/>
      <c r="F84" s="40">
        <v>8200</v>
      </c>
      <c r="G84" s="40">
        <v>6800</v>
      </c>
      <c r="H84" s="40">
        <v>5700</v>
      </c>
      <c r="I84" s="40">
        <v>4700</v>
      </c>
      <c r="J84" s="40">
        <v>3900</v>
      </c>
      <c r="K84" s="40">
        <v>3200</v>
      </c>
      <c r="L84" s="40">
        <v>2600</v>
      </c>
    </row>
    <row r="85" spans="1:12" ht="9.75" customHeight="1" x14ac:dyDescent="0.25">
      <c r="A85" s="5"/>
      <c r="C85" s="3"/>
      <c r="D85" s="3"/>
      <c r="E85" s="3"/>
      <c r="F85" s="31"/>
      <c r="G85" s="31"/>
      <c r="H85" s="31"/>
      <c r="I85" s="31"/>
      <c r="J85" s="31"/>
      <c r="K85" s="31"/>
      <c r="L85" s="31"/>
    </row>
    <row r="86" spans="1:12" ht="16.5" customHeight="1" x14ac:dyDescent="0.25">
      <c r="A86" s="5"/>
      <c r="B86" s="3"/>
      <c r="C86" s="3"/>
      <c r="D86" s="3" t="s">
        <v>30</v>
      </c>
      <c r="E86" s="3"/>
      <c r="F86" s="40">
        <v>41900</v>
      </c>
      <c r="G86" s="40">
        <v>41600</v>
      </c>
      <c r="H86" s="40">
        <v>41500</v>
      </c>
      <c r="I86" s="40">
        <v>42000</v>
      </c>
      <c r="J86" s="40">
        <v>42200</v>
      </c>
      <c r="K86" s="40">
        <v>42200</v>
      </c>
      <c r="L86" s="40">
        <v>41800</v>
      </c>
    </row>
    <row r="87" spans="1:12" ht="15.75" x14ac:dyDescent="0.25">
      <c r="A87" s="5"/>
      <c r="C87" s="3"/>
      <c r="D87" s="3" t="s">
        <v>31</v>
      </c>
      <c r="E87" s="3"/>
      <c r="F87" s="40">
        <v>25400</v>
      </c>
      <c r="G87" s="40">
        <v>25200</v>
      </c>
      <c r="H87" s="40">
        <v>24700</v>
      </c>
      <c r="I87" s="40">
        <v>24600</v>
      </c>
      <c r="J87" s="40">
        <v>24400</v>
      </c>
      <c r="K87" s="40">
        <v>24500</v>
      </c>
      <c r="L87" s="40">
        <v>24700</v>
      </c>
    </row>
    <row r="88" spans="1:12" ht="9.75" customHeight="1" x14ac:dyDescent="0.25">
      <c r="A88" s="5"/>
      <c r="C88" s="3"/>
      <c r="D88" s="3"/>
      <c r="E88" s="3"/>
      <c r="F88" s="31"/>
      <c r="G88" s="31"/>
      <c r="H88" s="31"/>
      <c r="I88" s="31"/>
      <c r="J88" s="31"/>
      <c r="K88" s="31"/>
      <c r="L88" s="31"/>
    </row>
    <row r="89" spans="1:12" ht="15" customHeight="1" x14ac:dyDescent="0.25">
      <c r="A89" s="5"/>
      <c r="B89" s="3"/>
      <c r="C89" s="3"/>
      <c r="D89" s="3" t="s">
        <v>97</v>
      </c>
      <c r="E89" s="3"/>
      <c r="F89" s="41">
        <v>0.99987254078584242</v>
      </c>
      <c r="G89" s="41">
        <v>1.00017585</v>
      </c>
      <c r="H89" s="41">
        <v>1</v>
      </c>
      <c r="I89" s="41">
        <v>1</v>
      </c>
      <c r="J89" s="41">
        <v>1</v>
      </c>
      <c r="K89" s="41">
        <v>1</v>
      </c>
      <c r="L89" s="41">
        <v>1</v>
      </c>
    </row>
    <row r="90" spans="1:12" ht="15.75" x14ac:dyDescent="0.25">
      <c r="A90" s="5"/>
      <c r="C90" s="3"/>
      <c r="D90" s="3" t="s">
        <v>98</v>
      </c>
      <c r="E90" s="3"/>
      <c r="F90" s="41">
        <v>1.0033737011317565</v>
      </c>
      <c r="G90" s="41">
        <v>1.0017149999999999</v>
      </c>
      <c r="H90" s="41">
        <v>1.0037797581044239</v>
      </c>
      <c r="I90" s="41">
        <v>1.0037797581044239</v>
      </c>
      <c r="J90" s="41">
        <v>1.0037797581044239</v>
      </c>
      <c r="K90" s="41">
        <v>1.0037797581044239</v>
      </c>
      <c r="L90" s="41">
        <v>1.0037797581044239</v>
      </c>
    </row>
    <row r="91" spans="1:12" ht="12" customHeight="1" x14ac:dyDescent="0.25">
      <c r="A91" s="5"/>
      <c r="C91" s="3"/>
      <c r="D91" s="3"/>
      <c r="E91" s="3"/>
      <c r="F91" s="31"/>
      <c r="G91" s="31"/>
      <c r="H91" s="31"/>
      <c r="I91" s="31"/>
      <c r="J91" s="31"/>
      <c r="K91" s="31"/>
      <c r="L91" s="31"/>
    </row>
    <row r="92" spans="1:12" ht="16.5" customHeight="1" x14ac:dyDescent="0.25">
      <c r="A92" s="5"/>
      <c r="B92" s="3"/>
      <c r="C92" s="3"/>
      <c r="D92" s="3" t="s">
        <v>108</v>
      </c>
      <c r="E92" s="3"/>
      <c r="F92" s="40">
        <v>314038</v>
      </c>
      <c r="G92" s="40">
        <v>303570</v>
      </c>
      <c r="H92" s="40">
        <v>300000</v>
      </c>
      <c r="I92" s="40">
        <v>307700</v>
      </c>
      <c r="J92" s="40">
        <v>307500</v>
      </c>
      <c r="K92" s="40">
        <v>308700</v>
      </c>
      <c r="L92" s="40">
        <v>310400</v>
      </c>
    </row>
    <row r="93" spans="1:12" ht="15.75" x14ac:dyDescent="0.25">
      <c r="A93" s="5"/>
      <c r="C93" s="3"/>
      <c r="D93" s="3" t="s">
        <v>39</v>
      </c>
      <c r="E93" s="3"/>
      <c r="F93" s="40">
        <v>94793</v>
      </c>
      <c r="G93" s="40">
        <v>89998</v>
      </c>
      <c r="H93" s="40">
        <v>84100</v>
      </c>
      <c r="I93" s="40">
        <v>84500</v>
      </c>
      <c r="J93" s="40">
        <v>85000</v>
      </c>
      <c r="K93" s="40">
        <v>87100</v>
      </c>
      <c r="L93" s="40">
        <v>89700</v>
      </c>
    </row>
    <row r="94" spans="1:12" ht="12" customHeight="1" x14ac:dyDescent="0.25">
      <c r="A94" s="5"/>
      <c r="C94" s="3"/>
      <c r="D94" s="3"/>
      <c r="E94" s="3"/>
      <c r="F94" s="31"/>
      <c r="G94" s="31"/>
      <c r="H94" s="31"/>
      <c r="I94" s="31"/>
      <c r="J94" s="31"/>
      <c r="K94" s="31"/>
      <c r="L94" s="31"/>
    </row>
    <row r="95" spans="1:12" ht="15" customHeight="1" x14ac:dyDescent="0.25">
      <c r="A95" s="5"/>
      <c r="B95" s="3"/>
      <c r="C95" s="3"/>
      <c r="D95" s="3" t="s">
        <v>28</v>
      </c>
      <c r="E95" s="3"/>
      <c r="F95" s="40">
        <v>3780</v>
      </c>
      <c r="G95" s="40">
        <v>3550</v>
      </c>
      <c r="H95" s="40">
        <v>3620</v>
      </c>
      <c r="I95" s="40">
        <v>3610</v>
      </c>
      <c r="J95" s="40">
        <v>3570</v>
      </c>
      <c r="K95" s="40">
        <v>3530</v>
      </c>
      <c r="L95" s="40">
        <v>3510</v>
      </c>
    </row>
    <row r="96" spans="1:12" ht="15.75" x14ac:dyDescent="0.25">
      <c r="A96" s="5"/>
      <c r="C96" s="3"/>
      <c r="D96" s="3" t="s">
        <v>29</v>
      </c>
      <c r="E96" s="3"/>
      <c r="F96" s="40">
        <v>2960</v>
      </c>
      <c r="G96" s="40">
        <v>2770</v>
      </c>
      <c r="H96" s="40">
        <v>2720</v>
      </c>
      <c r="I96" s="40">
        <v>2660</v>
      </c>
      <c r="J96" s="40">
        <v>2620</v>
      </c>
      <c r="K96" s="40">
        <v>2580</v>
      </c>
      <c r="L96" s="40">
        <v>2550</v>
      </c>
    </row>
    <row r="97" spans="1:14" ht="13.5" customHeight="1" x14ac:dyDescent="0.25">
      <c r="A97" s="5"/>
      <c r="C97" s="3"/>
      <c r="D97" s="3"/>
      <c r="E97" s="3"/>
      <c r="F97" s="42"/>
      <c r="G97" s="42"/>
      <c r="H97" s="42"/>
      <c r="I97" s="42"/>
      <c r="J97" s="42"/>
      <c r="K97" s="42"/>
      <c r="L97" s="42"/>
    </row>
    <row r="98" spans="1:14" ht="15.75" customHeight="1" x14ac:dyDescent="0.25">
      <c r="A98" s="5"/>
      <c r="B98" s="3"/>
      <c r="C98" s="3"/>
      <c r="D98" s="3" t="s">
        <v>32</v>
      </c>
      <c r="E98" s="3"/>
      <c r="F98" s="40">
        <v>73100</v>
      </c>
      <c r="G98" s="40">
        <v>74200</v>
      </c>
      <c r="H98" s="40">
        <v>72900</v>
      </c>
      <c r="I98" s="40">
        <v>74600</v>
      </c>
      <c r="J98" s="40">
        <v>75400</v>
      </c>
      <c r="K98" s="40">
        <v>76400</v>
      </c>
      <c r="L98" s="40">
        <v>77400</v>
      </c>
    </row>
    <row r="99" spans="1:14" ht="15.75" x14ac:dyDescent="0.25">
      <c r="A99" s="5"/>
      <c r="C99" s="3"/>
      <c r="D99" s="3" t="s">
        <v>33</v>
      </c>
      <c r="E99" s="3"/>
      <c r="F99" s="40">
        <v>26800</v>
      </c>
      <c r="G99" s="40">
        <v>26200</v>
      </c>
      <c r="H99" s="40">
        <v>26700</v>
      </c>
      <c r="I99" s="40">
        <v>26900</v>
      </c>
      <c r="J99" s="40">
        <v>27400</v>
      </c>
      <c r="K99" s="40">
        <v>28500</v>
      </c>
      <c r="L99" s="40">
        <v>29700</v>
      </c>
    </row>
    <row r="100" spans="1:14" ht="9.9499999999999993" customHeight="1" x14ac:dyDescent="0.25">
      <c r="A100" s="5"/>
      <c r="B100" s="3"/>
      <c r="C100" s="3"/>
      <c r="D100" s="3"/>
      <c r="E100" s="3"/>
      <c r="F100" s="33"/>
      <c r="G100" s="33"/>
      <c r="H100" s="33"/>
      <c r="I100" s="33"/>
      <c r="J100" s="33"/>
      <c r="K100" s="33"/>
      <c r="L100" s="33"/>
    </row>
    <row r="101" spans="1:14" ht="15.75" x14ac:dyDescent="0.25">
      <c r="A101" s="5"/>
      <c r="C101" s="3"/>
      <c r="D101" s="3" t="s">
        <v>7</v>
      </c>
      <c r="E101" s="3"/>
      <c r="F101" s="42">
        <v>1.1354617819499999</v>
      </c>
      <c r="G101" s="42">
        <v>1.1524560066</v>
      </c>
      <c r="H101" s="42">
        <v>1.137675</v>
      </c>
      <c r="I101" s="42">
        <v>1.1434500000000001</v>
      </c>
      <c r="J101" s="42">
        <v>1.1434500000000001</v>
      </c>
      <c r="K101" s="42">
        <v>1.1434500000000001</v>
      </c>
      <c r="L101" s="42">
        <v>1.1434500000000001</v>
      </c>
    </row>
    <row r="102" spans="1:14" ht="15.75" x14ac:dyDescent="0.25">
      <c r="A102" s="5"/>
      <c r="C102" s="3"/>
      <c r="D102" s="3"/>
      <c r="E102" s="3"/>
      <c r="F102" s="33"/>
      <c r="G102" s="33"/>
      <c r="H102" s="33"/>
      <c r="I102" s="33"/>
      <c r="J102" s="33"/>
      <c r="K102" s="33"/>
      <c r="L102" s="33"/>
    </row>
    <row r="103" spans="1:14" ht="19.5" customHeight="1" x14ac:dyDescent="0.25">
      <c r="A103" s="5"/>
      <c r="B103" s="3"/>
      <c r="C103" s="3"/>
      <c r="D103" s="3" t="s">
        <v>109</v>
      </c>
      <c r="E103" s="3"/>
      <c r="F103" s="40">
        <v>177407</v>
      </c>
      <c r="G103" s="40">
        <v>184808</v>
      </c>
      <c r="H103" s="40">
        <v>183300</v>
      </c>
      <c r="I103" s="40">
        <v>186400</v>
      </c>
      <c r="J103" s="40">
        <v>189600</v>
      </c>
      <c r="K103" s="40">
        <v>192100</v>
      </c>
      <c r="L103" s="40">
        <v>193700</v>
      </c>
    </row>
    <row r="104" spans="1:14" ht="15.75" x14ac:dyDescent="0.25">
      <c r="A104" s="5"/>
      <c r="C104" s="3"/>
      <c r="D104" s="3" t="s">
        <v>38</v>
      </c>
      <c r="E104" s="3"/>
      <c r="F104" s="40">
        <v>65677</v>
      </c>
      <c r="G104" s="40">
        <v>68575</v>
      </c>
      <c r="H104" s="40">
        <v>66100</v>
      </c>
      <c r="I104" s="40">
        <v>64500</v>
      </c>
      <c r="J104" s="40">
        <v>64400</v>
      </c>
      <c r="K104" s="40">
        <v>65500</v>
      </c>
      <c r="L104" s="40">
        <v>66900</v>
      </c>
    </row>
    <row r="105" spans="1:14" ht="11.25" customHeight="1" x14ac:dyDescent="0.25">
      <c r="A105" s="5"/>
      <c r="C105" s="3"/>
      <c r="D105" s="3"/>
      <c r="E105" s="3"/>
      <c r="F105" s="31"/>
      <c r="G105" s="31"/>
      <c r="H105" s="31"/>
      <c r="I105" s="31"/>
      <c r="J105" s="31"/>
      <c r="K105" s="31"/>
      <c r="L105" s="31"/>
    </row>
    <row r="106" spans="1:14" ht="15" customHeight="1" x14ac:dyDescent="0.25">
      <c r="A106" s="5"/>
      <c r="B106" s="3"/>
      <c r="C106" s="3"/>
      <c r="D106" s="3" t="s">
        <v>34</v>
      </c>
      <c r="E106" s="3"/>
      <c r="F106" s="40">
        <v>2680</v>
      </c>
      <c r="G106" s="40">
        <v>2760</v>
      </c>
      <c r="H106" s="40">
        <v>2700</v>
      </c>
      <c r="I106" s="40">
        <v>2700</v>
      </c>
      <c r="J106" s="40">
        <v>2700</v>
      </c>
      <c r="K106" s="40">
        <v>2680</v>
      </c>
      <c r="L106" s="40">
        <v>2670</v>
      </c>
    </row>
    <row r="107" spans="1:14" ht="15.75" x14ac:dyDescent="0.25">
      <c r="A107" s="5"/>
      <c r="C107" s="3"/>
      <c r="D107" s="3" t="s">
        <v>35</v>
      </c>
      <c r="E107" s="3"/>
      <c r="F107" s="40">
        <v>2160</v>
      </c>
      <c r="G107" s="40">
        <v>2200</v>
      </c>
      <c r="H107" s="40">
        <v>2110</v>
      </c>
      <c r="I107" s="40">
        <v>2080</v>
      </c>
      <c r="J107" s="40">
        <v>2050</v>
      </c>
      <c r="K107" s="40">
        <v>2020</v>
      </c>
      <c r="L107" s="40">
        <v>1990</v>
      </c>
    </row>
    <row r="108" spans="1:14" ht="12" customHeight="1" x14ac:dyDescent="0.25">
      <c r="A108" s="5"/>
      <c r="C108" s="3"/>
      <c r="D108" s="3"/>
      <c r="E108" s="3"/>
      <c r="F108" s="42"/>
      <c r="G108" s="42"/>
      <c r="H108" s="42"/>
      <c r="I108" s="42"/>
      <c r="J108" s="42"/>
      <c r="K108" s="42"/>
      <c r="L108" s="42"/>
    </row>
    <row r="109" spans="1:14" ht="18" customHeight="1" x14ac:dyDescent="0.25">
      <c r="A109" s="5"/>
      <c r="B109" s="3"/>
      <c r="C109" s="3"/>
      <c r="D109" s="3" t="s">
        <v>36</v>
      </c>
      <c r="E109" s="3"/>
      <c r="F109" s="40">
        <v>66000</v>
      </c>
      <c r="G109" s="40">
        <v>66500</v>
      </c>
      <c r="H109" s="40">
        <v>66900</v>
      </c>
      <c r="I109" s="40">
        <v>68300</v>
      </c>
      <c r="J109" s="40">
        <v>69700</v>
      </c>
      <c r="K109" s="40">
        <v>70900</v>
      </c>
      <c r="L109" s="40">
        <v>71800</v>
      </c>
    </row>
    <row r="110" spans="1:14" ht="18.75" customHeight="1" x14ac:dyDescent="0.25">
      <c r="A110" s="5"/>
      <c r="C110" s="3"/>
      <c r="D110" s="3" t="s">
        <v>37</v>
      </c>
      <c r="E110" s="3"/>
      <c r="F110" s="40">
        <v>30200</v>
      </c>
      <c r="G110" s="40">
        <v>30600</v>
      </c>
      <c r="H110" s="40">
        <v>30400</v>
      </c>
      <c r="I110" s="40">
        <v>30700</v>
      </c>
      <c r="J110" s="40">
        <v>31100</v>
      </c>
      <c r="K110" s="40">
        <v>32100</v>
      </c>
      <c r="L110" s="40">
        <v>33200</v>
      </c>
      <c r="N110" s="37"/>
    </row>
    <row r="111" spans="1:14" ht="13.5" customHeight="1" x14ac:dyDescent="0.25">
      <c r="A111" s="5"/>
      <c r="C111" s="3"/>
      <c r="D111" s="3"/>
      <c r="E111" s="3"/>
      <c r="F111" s="33"/>
      <c r="G111" s="33"/>
      <c r="H111" s="33"/>
      <c r="I111" s="33"/>
      <c r="J111" s="33"/>
      <c r="K111" s="33"/>
      <c r="L111" s="33"/>
    </row>
    <row r="112" spans="1:14" ht="15.75" x14ac:dyDescent="0.25">
      <c r="A112" s="5"/>
      <c r="C112" s="3"/>
      <c r="D112" s="3" t="s">
        <v>8</v>
      </c>
      <c r="E112" s="3"/>
      <c r="F112" s="42">
        <v>1.0016131099000001</v>
      </c>
      <c r="G112" s="42">
        <v>1.0085438</v>
      </c>
      <c r="H112" s="42">
        <v>1.0137370000000001</v>
      </c>
      <c r="I112" s="42">
        <v>1.01</v>
      </c>
      <c r="J112" s="42">
        <v>1.01</v>
      </c>
      <c r="K112" s="42">
        <v>1.01</v>
      </c>
      <c r="L112" s="42">
        <v>1.01</v>
      </c>
    </row>
    <row r="113" spans="1:12" ht="11.25" customHeight="1" x14ac:dyDescent="0.25">
      <c r="A113" s="5"/>
      <c r="C113" s="3"/>
      <c r="D113" s="3"/>
      <c r="E113" s="3"/>
      <c r="F113" s="41"/>
      <c r="G113" s="41"/>
      <c r="H113" s="41"/>
      <c r="I113" s="41"/>
      <c r="J113" s="41"/>
      <c r="K113" s="41"/>
      <c r="L113" s="41"/>
    </row>
    <row r="114" spans="1:12" ht="24.95" customHeight="1" x14ac:dyDescent="0.25">
      <c r="A114" s="4"/>
      <c r="B114" s="21"/>
      <c r="C114" s="3" t="s">
        <v>20</v>
      </c>
      <c r="D114" s="3"/>
      <c r="E114" s="3"/>
      <c r="F114" s="40">
        <v>256</v>
      </c>
      <c r="G114" s="40">
        <v>253</v>
      </c>
      <c r="H114" s="40">
        <v>200</v>
      </c>
      <c r="I114" s="40">
        <v>100</v>
      </c>
      <c r="J114" s="40">
        <v>100</v>
      </c>
      <c r="K114" s="40">
        <v>100</v>
      </c>
      <c r="L114" s="40">
        <v>0</v>
      </c>
    </row>
    <row r="115" spans="1:12" s="6" customFormat="1" ht="13.5" customHeight="1" x14ac:dyDescent="0.25">
      <c r="A115" s="4"/>
      <c r="B115" s="21"/>
      <c r="C115" s="3"/>
      <c r="D115" s="3"/>
      <c r="E115" s="3"/>
      <c r="F115" s="59"/>
      <c r="G115" s="59"/>
      <c r="H115" s="59"/>
      <c r="I115" s="59"/>
      <c r="J115" s="59"/>
      <c r="K115" s="59"/>
      <c r="L115" s="59"/>
    </row>
    <row r="116" spans="1:12" s="6" customFormat="1" ht="16.5" thickBot="1" x14ac:dyDescent="0.3">
      <c r="A116" s="4"/>
      <c r="B116" s="17" t="s">
        <v>134</v>
      </c>
      <c r="C116" s="18"/>
      <c r="D116" s="18"/>
      <c r="E116" s="18"/>
      <c r="F116" s="60"/>
      <c r="G116" s="60"/>
      <c r="H116" s="60"/>
      <c r="I116" s="60"/>
      <c r="J116" s="60"/>
      <c r="K116" s="60"/>
      <c r="L116" s="60"/>
    </row>
    <row r="117" spans="1:12" ht="18.75" customHeight="1" thickTop="1" x14ac:dyDescent="0.25">
      <c r="A117" s="5"/>
      <c r="B117" s="3"/>
      <c r="C117" s="4" t="s">
        <v>24</v>
      </c>
      <c r="D117" s="4"/>
      <c r="E117" s="4"/>
      <c r="F117" s="43">
        <v>8492629.1835188568</v>
      </c>
      <c r="G117" s="43">
        <v>8588937.3250882532</v>
      </c>
      <c r="H117" s="43">
        <v>8460100</v>
      </c>
      <c r="I117" s="43">
        <v>8305800</v>
      </c>
      <c r="J117" s="43">
        <v>8246700</v>
      </c>
      <c r="K117" s="43">
        <v>8307800</v>
      </c>
      <c r="L117" s="43">
        <v>8438000</v>
      </c>
    </row>
    <row r="118" spans="1:12" ht="15.75" x14ac:dyDescent="0.25">
      <c r="A118" s="5"/>
      <c r="C118" s="3" t="s">
        <v>83</v>
      </c>
      <c r="D118" s="3"/>
      <c r="E118" s="3"/>
      <c r="F118" s="38">
        <v>8433200</v>
      </c>
      <c r="G118" s="38">
        <v>8524900</v>
      </c>
      <c r="H118" s="38">
        <v>8394500</v>
      </c>
      <c r="I118" s="38">
        <v>8240200</v>
      </c>
      <c r="J118" s="38">
        <v>8181100</v>
      </c>
      <c r="K118" s="38">
        <v>8242200</v>
      </c>
      <c r="L118" s="38">
        <v>8372400</v>
      </c>
    </row>
    <row r="119" spans="1:12" ht="15.75" x14ac:dyDescent="0.25">
      <c r="A119" s="5"/>
      <c r="C119" s="3"/>
      <c r="D119" s="3" t="s">
        <v>84</v>
      </c>
      <c r="E119" s="3"/>
      <c r="F119" s="38">
        <v>8424800</v>
      </c>
      <c r="G119" s="38">
        <v>8517800</v>
      </c>
      <c r="H119" s="38">
        <v>8388400</v>
      </c>
      <c r="I119" s="38">
        <v>8234900</v>
      </c>
      <c r="J119" s="38">
        <v>8176400</v>
      </c>
      <c r="K119" s="38">
        <v>8238100</v>
      </c>
      <c r="L119" s="38">
        <v>8368800</v>
      </c>
    </row>
    <row r="120" spans="1:12" ht="15.75" x14ac:dyDescent="0.25">
      <c r="A120" s="5"/>
      <c r="C120" s="3"/>
      <c r="D120" s="3" t="s">
        <v>86</v>
      </c>
      <c r="E120" s="3"/>
      <c r="F120" s="38">
        <v>8400</v>
      </c>
      <c r="G120" s="38">
        <v>7100</v>
      </c>
      <c r="H120" s="38">
        <v>6100</v>
      </c>
      <c r="I120" s="38">
        <v>5300</v>
      </c>
      <c r="J120" s="38">
        <v>4700</v>
      </c>
      <c r="K120" s="38">
        <v>4100</v>
      </c>
      <c r="L120" s="38">
        <v>3600</v>
      </c>
    </row>
    <row r="121" spans="1:12" ht="9.9499999999999993" customHeight="1" x14ac:dyDescent="0.25">
      <c r="A121" s="5"/>
      <c r="B121" s="3"/>
      <c r="C121" s="3"/>
      <c r="D121" s="3"/>
      <c r="E121" s="3"/>
      <c r="F121" s="37"/>
      <c r="G121" s="37"/>
      <c r="H121" s="37"/>
      <c r="I121" s="37"/>
      <c r="J121" s="37"/>
      <c r="K121" s="37"/>
      <c r="L121" s="37"/>
    </row>
    <row r="122" spans="1:12" ht="15.75" x14ac:dyDescent="0.25">
      <c r="A122" s="5"/>
      <c r="C122" s="3" t="s">
        <v>85</v>
      </c>
      <c r="D122" s="3"/>
      <c r="E122" s="3"/>
      <c r="F122" s="38">
        <v>59500</v>
      </c>
      <c r="G122" s="38">
        <v>64100</v>
      </c>
      <c r="H122" s="38">
        <v>65600</v>
      </c>
      <c r="I122" s="38">
        <v>65600</v>
      </c>
      <c r="J122" s="38">
        <v>65600</v>
      </c>
      <c r="K122" s="38">
        <v>65600</v>
      </c>
      <c r="L122" s="38">
        <v>65600</v>
      </c>
    </row>
    <row r="123" spans="1:12" ht="15.75" x14ac:dyDescent="0.25">
      <c r="A123" s="5"/>
      <c r="C123" s="3"/>
      <c r="D123" s="3"/>
      <c r="E123" s="3"/>
      <c r="F123" s="37"/>
      <c r="G123" s="37"/>
      <c r="H123" s="37"/>
      <c r="I123" s="37"/>
      <c r="J123" s="37"/>
      <c r="K123" s="37"/>
      <c r="L123" s="37"/>
    </row>
    <row r="124" spans="1:12" ht="15.75" x14ac:dyDescent="0.25">
      <c r="A124" s="5"/>
      <c r="C124" s="3" t="s">
        <v>161</v>
      </c>
      <c r="D124" s="3"/>
      <c r="E124" s="3"/>
      <c r="F124" s="38">
        <v>278200</v>
      </c>
      <c r="G124" s="38">
        <v>286700</v>
      </c>
      <c r="H124" s="38">
        <v>287400</v>
      </c>
      <c r="I124" s="38">
        <v>286300</v>
      </c>
      <c r="J124" s="38">
        <v>286900</v>
      </c>
      <c r="K124" s="38">
        <v>289400</v>
      </c>
      <c r="L124" s="38">
        <v>293300</v>
      </c>
    </row>
    <row r="125" spans="1:12" ht="15.75" x14ac:dyDescent="0.25">
      <c r="A125" s="5"/>
      <c r="C125" s="3"/>
      <c r="D125" s="3" t="s">
        <v>9</v>
      </c>
      <c r="E125" s="3"/>
      <c r="F125" s="38">
        <v>278000</v>
      </c>
      <c r="G125" s="38">
        <v>286500</v>
      </c>
      <c r="H125" s="38">
        <v>287300</v>
      </c>
      <c r="I125" s="38">
        <v>286200</v>
      </c>
      <c r="J125" s="38">
        <v>286800</v>
      </c>
      <c r="K125" s="38">
        <v>289300</v>
      </c>
      <c r="L125" s="38">
        <v>293200</v>
      </c>
    </row>
    <row r="126" spans="1:12" ht="15.75" x14ac:dyDescent="0.25">
      <c r="A126" s="5"/>
      <c r="C126" s="3"/>
      <c r="D126" s="3" t="s">
        <v>87</v>
      </c>
      <c r="E126" s="3"/>
      <c r="F126" s="38">
        <v>200</v>
      </c>
      <c r="G126" s="38">
        <v>200</v>
      </c>
      <c r="H126" s="38">
        <v>100</v>
      </c>
      <c r="I126" s="38">
        <v>100</v>
      </c>
      <c r="J126" s="38">
        <v>100</v>
      </c>
      <c r="K126" s="38">
        <v>100</v>
      </c>
      <c r="L126" s="38">
        <v>100</v>
      </c>
    </row>
    <row r="127" spans="1:12" ht="15.75" x14ac:dyDescent="0.25">
      <c r="A127" s="5"/>
      <c r="C127" s="3"/>
      <c r="D127" s="3"/>
      <c r="E127" s="3"/>
      <c r="F127" s="36"/>
      <c r="G127" s="36"/>
      <c r="H127" s="36"/>
      <c r="I127" s="36"/>
      <c r="J127" s="36"/>
      <c r="K127" s="36"/>
      <c r="L127" s="36"/>
    </row>
    <row r="128" spans="1:12" ht="15.75" x14ac:dyDescent="0.25">
      <c r="A128" s="5"/>
      <c r="C128" s="3"/>
      <c r="D128" s="3" t="s">
        <v>162</v>
      </c>
      <c r="E128" s="3"/>
      <c r="F128" s="47">
        <v>216100</v>
      </c>
      <c r="G128" s="47">
        <v>220200</v>
      </c>
      <c r="H128" s="47">
        <v>220400</v>
      </c>
      <c r="I128" s="47">
        <v>219300</v>
      </c>
      <c r="J128" s="47">
        <v>219800</v>
      </c>
      <c r="K128" s="47">
        <v>221700</v>
      </c>
      <c r="L128" s="47">
        <v>224700</v>
      </c>
    </row>
    <row r="129" spans="1:12" ht="15.75" x14ac:dyDescent="0.25">
      <c r="A129" s="5"/>
      <c r="C129" s="3"/>
      <c r="D129" s="3" t="s">
        <v>163</v>
      </c>
      <c r="E129" s="3"/>
      <c r="F129" s="47">
        <v>62100</v>
      </c>
      <c r="G129" s="47">
        <v>66500</v>
      </c>
      <c r="H129" s="47">
        <v>67000</v>
      </c>
      <c r="I129" s="47">
        <v>67000</v>
      </c>
      <c r="J129" s="47">
        <v>67100</v>
      </c>
      <c r="K129" s="47">
        <v>67700</v>
      </c>
      <c r="L129" s="47">
        <v>68600</v>
      </c>
    </row>
    <row r="130" spans="1:12" ht="15.75" x14ac:dyDescent="0.25">
      <c r="A130" s="5"/>
      <c r="C130" s="3"/>
      <c r="D130" s="3"/>
      <c r="E130" s="3"/>
      <c r="F130" s="36"/>
      <c r="G130" s="36"/>
      <c r="H130" s="36"/>
      <c r="I130" s="36"/>
      <c r="J130" s="36"/>
      <c r="K130" s="36"/>
      <c r="L130" s="36"/>
    </row>
    <row r="131" spans="1:12" ht="15.75" x14ac:dyDescent="0.25">
      <c r="A131" s="5"/>
      <c r="C131" s="3" t="s">
        <v>10</v>
      </c>
      <c r="D131" s="3"/>
      <c r="E131" s="3"/>
      <c r="F131" s="38">
        <v>29390</v>
      </c>
      <c r="G131" s="38">
        <v>28920</v>
      </c>
      <c r="H131" s="38">
        <v>28410</v>
      </c>
      <c r="I131" s="38">
        <v>27990</v>
      </c>
      <c r="J131" s="38">
        <v>27740</v>
      </c>
      <c r="K131" s="38">
        <v>27700</v>
      </c>
      <c r="L131" s="38">
        <v>27770</v>
      </c>
    </row>
    <row r="132" spans="1:12" ht="15.75" x14ac:dyDescent="0.25">
      <c r="A132" s="5"/>
      <c r="C132" s="3"/>
      <c r="D132" s="3" t="s">
        <v>11</v>
      </c>
      <c r="E132" s="3"/>
      <c r="F132" s="38">
        <v>29390</v>
      </c>
      <c r="G132" s="38">
        <v>28920</v>
      </c>
      <c r="H132" s="38">
        <v>28400</v>
      </c>
      <c r="I132" s="38">
        <v>27990</v>
      </c>
      <c r="J132" s="38">
        <v>27730</v>
      </c>
      <c r="K132" s="38">
        <v>27700</v>
      </c>
      <c r="L132" s="38">
        <v>27770</v>
      </c>
    </row>
    <row r="133" spans="1:12" ht="15.75" x14ac:dyDescent="0.25">
      <c r="A133" s="5"/>
      <c r="C133" s="3"/>
      <c r="D133" s="3" t="s">
        <v>88</v>
      </c>
      <c r="E133" s="3"/>
      <c r="F133" s="38">
        <v>39010</v>
      </c>
      <c r="G133" s="38">
        <v>39790</v>
      </c>
      <c r="H133" s="38">
        <v>39860</v>
      </c>
      <c r="I133" s="38">
        <v>40100</v>
      </c>
      <c r="J133" s="38">
        <v>40520</v>
      </c>
      <c r="K133" s="38">
        <v>40990</v>
      </c>
      <c r="L133" s="38">
        <v>41490</v>
      </c>
    </row>
    <row r="134" spans="1:12" ht="12" customHeight="1" x14ac:dyDescent="0.25">
      <c r="A134" s="5"/>
      <c r="B134" s="3"/>
      <c r="C134" s="3"/>
      <c r="D134" s="3"/>
      <c r="E134" s="3"/>
      <c r="F134" s="36"/>
      <c r="G134" s="36"/>
      <c r="H134" s="36"/>
      <c r="I134" s="36"/>
      <c r="J134" s="36"/>
      <c r="K134" s="36"/>
      <c r="L134" s="36"/>
    </row>
    <row r="135" spans="1:12" ht="13.5" customHeight="1" x14ac:dyDescent="0.25">
      <c r="A135" s="5"/>
      <c r="B135" s="3"/>
      <c r="C135" s="3"/>
      <c r="D135" s="3" t="s">
        <v>164</v>
      </c>
      <c r="E135" s="3"/>
      <c r="F135" s="47">
        <v>30210</v>
      </c>
      <c r="G135" s="47">
        <v>29730</v>
      </c>
      <c r="H135" s="47">
        <v>29210</v>
      </c>
      <c r="I135" s="47">
        <v>28770</v>
      </c>
      <c r="J135" s="47">
        <v>28520</v>
      </c>
      <c r="K135" s="47">
        <v>28480</v>
      </c>
      <c r="L135" s="47">
        <v>28550</v>
      </c>
    </row>
    <row r="136" spans="1:12" ht="16.5" customHeight="1" x14ac:dyDescent="0.25">
      <c r="A136" s="5"/>
      <c r="B136" s="3"/>
      <c r="C136" s="3"/>
      <c r="D136" s="3" t="s">
        <v>165</v>
      </c>
      <c r="E136" s="3"/>
      <c r="F136" s="47">
        <v>26580</v>
      </c>
      <c r="G136" s="47">
        <v>26240</v>
      </c>
      <c r="H136" s="47">
        <v>25790</v>
      </c>
      <c r="I136" s="47">
        <v>25470</v>
      </c>
      <c r="J136" s="47">
        <v>25180</v>
      </c>
      <c r="K136" s="47">
        <v>25170</v>
      </c>
      <c r="L136" s="47">
        <v>25210</v>
      </c>
    </row>
    <row r="137" spans="1:12" ht="9.9499999999999993" customHeight="1" x14ac:dyDescent="0.25">
      <c r="A137" s="5"/>
      <c r="B137" s="3"/>
      <c r="C137" s="3"/>
      <c r="D137" s="3"/>
      <c r="E137" s="3"/>
      <c r="F137" s="36"/>
      <c r="G137" s="36"/>
      <c r="H137" s="36"/>
      <c r="I137" s="36"/>
      <c r="J137" s="36"/>
      <c r="K137" s="36"/>
      <c r="L137" s="36"/>
    </row>
    <row r="138" spans="1:12" ht="15.75" x14ac:dyDescent="0.25">
      <c r="A138" s="5"/>
      <c r="C138" s="3" t="s">
        <v>89</v>
      </c>
      <c r="D138" s="3"/>
      <c r="E138" s="3"/>
      <c r="F138" s="49">
        <v>1.0311182999999999</v>
      </c>
      <c r="G138" s="49">
        <v>1.0280667000000001</v>
      </c>
      <c r="H138" s="49">
        <v>1.028</v>
      </c>
      <c r="I138" s="49">
        <v>1.028</v>
      </c>
      <c r="J138" s="49">
        <v>1.028</v>
      </c>
      <c r="K138" s="49">
        <v>1.028</v>
      </c>
      <c r="L138" s="49">
        <v>1.028</v>
      </c>
    </row>
    <row r="139" spans="1:12" ht="12.75" customHeight="1" x14ac:dyDescent="0.25">
      <c r="A139" s="5"/>
      <c r="C139" s="3"/>
      <c r="D139" s="3"/>
      <c r="E139" s="3"/>
      <c r="F139" s="37"/>
      <c r="G139" s="37"/>
      <c r="H139" s="37"/>
      <c r="I139" s="37"/>
      <c r="J139" s="37"/>
      <c r="K139" s="37"/>
      <c r="L139" s="37"/>
    </row>
    <row r="140" spans="1:12" ht="15.75" x14ac:dyDescent="0.25">
      <c r="A140" s="5"/>
      <c r="C140" s="3" t="s">
        <v>12</v>
      </c>
      <c r="D140" s="3"/>
      <c r="E140" s="3"/>
      <c r="F140" s="38">
        <v>2200</v>
      </c>
      <c r="G140" s="38">
        <v>2400</v>
      </c>
      <c r="H140" s="38">
        <v>2400</v>
      </c>
      <c r="I140" s="38">
        <v>2400</v>
      </c>
      <c r="J140" s="38">
        <v>2400</v>
      </c>
      <c r="K140" s="38">
        <v>2400</v>
      </c>
      <c r="L140" s="38">
        <v>2400</v>
      </c>
    </row>
    <row r="141" spans="1:12" ht="19.5" customHeight="1" x14ac:dyDescent="0.25">
      <c r="A141" s="4"/>
      <c r="B141" s="21"/>
      <c r="C141" s="3" t="s">
        <v>13</v>
      </c>
      <c r="D141" s="3"/>
      <c r="E141" s="3"/>
      <c r="F141" s="38">
        <v>24810</v>
      </c>
      <c r="G141" s="38">
        <v>25370</v>
      </c>
      <c r="H141" s="38">
        <v>25370</v>
      </c>
      <c r="I141" s="38">
        <v>25370</v>
      </c>
      <c r="J141" s="38">
        <v>25370</v>
      </c>
      <c r="K141" s="38">
        <v>25370</v>
      </c>
      <c r="L141" s="38">
        <v>25370</v>
      </c>
    </row>
    <row r="142" spans="1:12" s="6" customFormat="1" ht="9.75" customHeight="1" x14ac:dyDescent="0.25">
      <c r="A142" s="4"/>
      <c r="B142" s="21"/>
      <c r="C142" s="3"/>
      <c r="D142" s="3"/>
      <c r="E142" s="3"/>
      <c r="F142" s="59"/>
      <c r="G142" s="59"/>
      <c r="H142" s="59"/>
      <c r="I142" s="59"/>
      <c r="J142" s="59"/>
      <c r="K142" s="59"/>
      <c r="L142" s="59"/>
    </row>
    <row r="143" spans="1:12" ht="16.5" thickBot="1" x14ac:dyDescent="0.3">
      <c r="A143" s="5"/>
      <c r="B143" s="17" t="s">
        <v>135</v>
      </c>
      <c r="C143" s="18"/>
      <c r="D143" s="18"/>
      <c r="E143" s="18"/>
      <c r="F143" s="60"/>
      <c r="G143" s="60"/>
      <c r="H143" s="60"/>
      <c r="I143" s="60"/>
      <c r="J143" s="60"/>
      <c r="K143" s="60"/>
      <c r="L143" s="60"/>
    </row>
    <row r="144" spans="1:12" ht="16.5" thickTop="1" x14ac:dyDescent="0.25">
      <c r="A144" s="5"/>
      <c r="C144" s="5" t="s">
        <v>24</v>
      </c>
      <c r="D144" s="5"/>
      <c r="E144" s="5"/>
      <c r="F144" s="46">
        <v>723766.73878058069</v>
      </c>
      <c r="G144" s="46">
        <v>803415.55167325225</v>
      </c>
      <c r="H144" s="46">
        <v>884800</v>
      </c>
      <c r="I144" s="46">
        <v>941200</v>
      </c>
      <c r="J144" s="46">
        <v>1020100</v>
      </c>
      <c r="K144" s="46">
        <v>1095800</v>
      </c>
      <c r="L144" s="46">
        <v>1175400</v>
      </c>
    </row>
    <row r="145" spans="1:23" ht="15.75" x14ac:dyDescent="0.25">
      <c r="A145" s="5"/>
      <c r="C145" s="3" t="s">
        <v>101</v>
      </c>
      <c r="D145" s="3"/>
      <c r="E145" s="3"/>
      <c r="F145" s="47">
        <v>723800</v>
      </c>
      <c r="G145" s="47">
        <v>803400</v>
      </c>
      <c r="H145" s="47">
        <v>884800</v>
      </c>
      <c r="I145" s="47">
        <v>941200</v>
      </c>
      <c r="J145" s="47">
        <v>1020100</v>
      </c>
      <c r="K145" s="47">
        <v>1095800</v>
      </c>
      <c r="L145" s="47">
        <v>1175400</v>
      </c>
    </row>
    <row r="146" spans="1:23" ht="15.75" x14ac:dyDescent="0.25">
      <c r="A146" s="5"/>
      <c r="C146" s="3"/>
      <c r="D146" s="3"/>
      <c r="E146" s="3" t="s">
        <v>122</v>
      </c>
      <c r="F146" s="47">
        <v>374000</v>
      </c>
      <c r="G146" s="47">
        <v>422700</v>
      </c>
      <c r="H146" s="47">
        <v>480600</v>
      </c>
      <c r="I146" s="47">
        <v>514600</v>
      </c>
      <c r="J146" s="47">
        <v>549600</v>
      </c>
      <c r="K146" s="47">
        <v>590100</v>
      </c>
      <c r="L146" s="47">
        <v>633400</v>
      </c>
    </row>
    <row r="147" spans="1:23" ht="15.75" x14ac:dyDescent="0.25">
      <c r="A147" s="5"/>
      <c r="C147" s="3"/>
      <c r="D147" s="3"/>
      <c r="E147" s="3" t="s">
        <v>123</v>
      </c>
      <c r="F147" s="47">
        <v>349700</v>
      </c>
      <c r="G147" s="47">
        <v>380700</v>
      </c>
      <c r="H147" s="47">
        <v>404200</v>
      </c>
      <c r="I147" s="47">
        <v>426600</v>
      </c>
      <c r="J147" s="47">
        <v>470500</v>
      </c>
      <c r="K147" s="47">
        <v>505700</v>
      </c>
      <c r="L147" s="47">
        <v>542000</v>
      </c>
    </row>
    <row r="148" spans="1:23" ht="15.75" x14ac:dyDescent="0.25">
      <c r="A148" s="5"/>
      <c r="C148" s="3"/>
      <c r="D148" s="3"/>
      <c r="E148" s="3"/>
      <c r="F148" s="47"/>
      <c r="G148" s="47"/>
      <c r="H148" s="47"/>
      <c r="I148" s="47"/>
      <c r="J148" s="47"/>
      <c r="K148" s="47"/>
      <c r="L148" s="47"/>
    </row>
    <row r="149" spans="1:23" ht="15.75" x14ac:dyDescent="0.25">
      <c r="A149" s="5"/>
      <c r="C149" s="3" t="s">
        <v>82</v>
      </c>
      <c r="D149" s="3"/>
      <c r="E149" s="3"/>
      <c r="F149" s="47">
        <v>17900</v>
      </c>
      <c r="G149" s="47">
        <v>19700</v>
      </c>
      <c r="H149" s="47">
        <v>20900</v>
      </c>
      <c r="I149" s="47">
        <v>21800</v>
      </c>
      <c r="J149" s="47">
        <v>23300</v>
      </c>
      <c r="K149" s="47">
        <v>24400</v>
      </c>
      <c r="L149" s="47">
        <v>25500</v>
      </c>
    </row>
    <row r="150" spans="1:23" ht="15.75" x14ac:dyDescent="0.25">
      <c r="A150" s="5"/>
      <c r="C150" s="3"/>
      <c r="D150" s="3"/>
      <c r="E150" s="3" t="s">
        <v>124</v>
      </c>
      <c r="F150" s="47">
        <v>4200</v>
      </c>
      <c r="G150" s="47">
        <v>4800</v>
      </c>
      <c r="H150" s="47">
        <v>5400</v>
      </c>
      <c r="I150" s="47">
        <v>5700</v>
      </c>
      <c r="J150" s="47">
        <v>6000</v>
      </c>
      <c r="K150" s="47">
        <v>6300</v>
      </c>
      <c r="L150" s="47">
        <v>6600</v>
      </c>
    </row>
    <row r="151" spans="1:23" ht="15.75" x14ac:dyDescent="0.25">
      <c r="A151" s="5"/>
      <c r="C151" s="3"/>
      <c r="D151" s="3"/>
      <c r="E151" s="3" t="s">
        <v>125</v>
      </c>
      <c r="F151" s="47">
        <v>13700</v>
      </c>
      <c r="G151" s="47">
        <v>14900</v>
      </c>
      <c r="H151" s="47">
        <v>15500</v>
      </c>
      <c r="I151" s="47">
        <v>16100</v>
      </c>
      <c r="J151" s="47">
        <v>17300</v>
      </c>
      <c r="K151" s="47">
        <v>18100</v>
      </c>
      <c r="L151" s="47">
        <v>18900</v>
      </c>
    </row>
    <row r="152" spans="1:23" ht="15.75" x14ac:dyDescent="0.25">
      <c r="A152" s="5"/>
      <c r="C152" s="3"/>
      <c r="D152" s="3"/>
      <c r="E152" s="3"/>
      <c r="F152" s="47"/>
      <c r="G152" s="47"/>
      <c r="H152" s="47"/>
      <c r="I152" s="47"/>
      <c r="J152" s="47"/>
      <c r="K152" s="47"/>
      <c r="L152" s="47"/>
    </row>
    <row r="153" spans="1:23" ht="15.75" x14ac:dyDescent="0.25">
      <c r="A153" s="5"/>
      <c r="C153" s="3" t="s">
        <v>100</v>
      </c>
      <c r="D153" s="3"/>
      <c r="E153" s="3"/>
      <c r="F153" s="47">
        <v>38610</v>
      </c>
      <c r="G153" s="47">
        <v>39220</v>
      </c>
      <c r="H153" s="47">
        <v>40470</v>
      </c>
      <c r="I153" s="47">
        <v>41300</v>
      </c>
      <c r="J153" s="47">
        <v>41890</v>
      </c>
      <c r="K153" s="47">
        <v>42970</v>
      </c>
      <c r="L153" s="47">
        <v>44130</v>
      </c>
    </row>
    <row r="154" spans="1:23" ht="15.75" x14ac:dyDescent="0.25">
      <c r="A154" s="5"/>
      <c r="C154" s="3"/>
      <c r="D154" s="3"/>
      <c r="E154" s="3" t="s">
        <v>126</v>
      </c>
      <c r="F154" s="47">
        <v>84450</v>
      </c>
      <c r="G154" s="47">
        <v>85040</v>
      </c>
      <c r="H154" s="47">
        <v>85780</v>
      </c>
      <c r="I154" s="47">
        <v>86460</v>
      </c>
      <c r="J154" s="47">
        <v>87490</v>
      </c>
      <c r="K154" s="47">
        <v>89450</v>
      </c>
      <c r="L154" s="47">
        <v>91630</v>
      </c>
    </row>
    <row r="155" spans="1:23" ht="15.75" x14ac:dyDescent="0.25">
      <c r="A155" s="5"/>
      <c r="C155" s="3"/>
      <c r="D155" s="3"/>
      <c r="E155" s="3" t="s">
        <v>127</v>
      </c>
      <c r="F155" s="47">
        <v>24430</v>
      </c>
      <c r="G155" s="47">
        <v>24540</v>
      </c>
      <c r="H155" s="47">
        <v>24860</v>
      </c>
      <c r="I155" s="47">
        <v>25340</v>
      </c>
      <c r="J155" s="47">
        <v>26030</v>
      </c>
      <c r="K155" s="47">
        <v>26750</v>
      </c>
      <c r="L155" s="47">
        <v>27490</v>
      </c>
    </row>
    <row r="156" spans="1:23" ht="15.75" x14ac:dyDescent="0.25">
      <c r="A156" s="5"/>
      <c r="C156" s="84"/>
      <c r="D156" s="84"/>
      <c r="E156" s="84"/>
      <c r="F156" s="47"/>
      <c r="G156" s="47"/>
      <c r="H156" s="47"/>
      <c r="I156" s="47"/>
      <c r="J156" s="47"/>
      <c r="K156" s="47"/>
      <c r="L156" s="47"/>
    </row>
    <row r="157" spans="1:23" ht="24.95" customHeight="1" x14ac:dyDescent="0.25">
      <c r="A157" s="4"/>
      <c r="B157" s="21"/>
      <c r="C157" s="83" t="s">
        <v>99</v>
      </c>
      <c r="D157" s="83"/>
      <c r="E157" s="83"/>
      <c r="F157" s="48">
        <v>1.048535</v>
      </c>
      <c r="G157" s="48">
        <v>1.038756</v>
      </c>
      <c r="H157" s="48">
        <v>1.0469999999999999</v>
      </c>
      <c r="I157" s="48">
        <v>1.0469999999999999</v>
      </c>
      <c r="J157" s="48">
        <v>1.0449999999999999</v>
      </c>
      <c r="K157" s="48">
        <v>1.0429999999999999</v>
      </c>
      <c r="L157" s="48">
        <v>1.0429999999999999</v>
      </c>
    </row>
    <row r="158" spans="1:23" ht="15.75" x14ac:dyDescent="0.25">
      <c r="A158" s="5"/>
      <c r="B158" s="21"/>
      <c r="C158" s="3"/>
      <c r="D158" s="3"/>
      <c r="E158" s="3"/>
      <c r="F158" s="37"/>
      <c r="G158" s="37"/>
      <c r="H158" s="37"/>
      <c r="I158" s="37"/>
      <c r="J158" s="37"/>
      <c r="K158" s="37"/>
      <c r="L158" s="37"/>
    </row>
    <row r="159" spans="1:23" ht="15.75" x14ac:dyDescent="0.25">
      <c r="A159" s="5"/>
      <c r="B159" s="21"/>
      <c r="C159" s="3" t="s">
        <v>82</v>
      </c>
      <c r="D159" s="3"/>
      <c r="E159" s="3"/>
      <c r="F159" s="37"/>
      <c r="G159" s="37"/>
      <c r="H159" s="37"/>
      <c r="I159" s="37"/>
      <c r="J159" s="37"/>
      <c r="K159" s="37"/>
      <c r="L159" s="37"/>
    </row>
    <row r="160" spans="1:23" ht="15.75" x14ac:dyDescent="0.25">
      <c r="A160" s="5"/>
      <c r="B160" s="21"/>
      <c r="C160" s="3"/>
      <c r="D160" s="3"/>
      <c r="E160" s="3" t="s">
        <v>169</v>
      </c>
      <c r="F160" s="47">
        <v>9800</v>
      </c>
      <c r="G160" s="47">
        <v>10900</v>
      </c>
      <c r="H160" s="47">
        <v>11600</v>
      </c>
      <c r="I160" s="47">
        <v>12200</v>
      </c>
      <c r="J160" s="47">
        <v>13100</v>
      </c>
      <c r="K160" s="47">
        <v>13800</v>
      </c>
      <c r="L160" s="47">
        <v>14500</v>
      </c>
      <c r="Q160" s="74"/>
      <c r="R160" s="74"/>
      <c r="S160" s="74"/>
      <c r="T160" s="74"/>
      <c r="U160" s="74"/>
      <c r="V160" s="74"/>
      <c r="W160" s="74"/>
    </row>
    <row r="161" spans="1:23" ht="15.75" x14ac:dyDescent="0.25">
      <c r="A161" s="5"/>
      <c r="B161" s="21"/>
      <c r="C161" s="3"/>
      <c r="D161" s="3"/>
      <c r="E161" s="3" t="s">
        <v>170</v>
      </c>
      <c r="F161" s="47">
        <v>8100</v>
      </c>
      <c r="G161" s="47">
        <v>8800</v>
      </c>
      <c r="H161" s="47">
        <v>9300</v>
      </c>
      <c r="I161" s="47">
        <v>9600</v>
      </c>
      <c r="J161" s="47">
        <v>10200</v>
      </c>
      <c r="K161" s="47">
        <v>10600</v>
      </c>
      <c r="L161" s="47">
        <v>11000</v>
      </c>
      <c r="Q161" s="74"/>
      <c r="R161" s="74"/>
      <c r="S161" s="74"/>
      <c r="T161" s="74"/>
      <c r="U161" s="74"/>
      <c r="V161" s="74"/>
      <c r="W161" s="74"/>
    </row>
    <row r="162" spans="1:23" ht="15.75" x14ac:dyDescent="0.25">
      <c r="A162" s="5"/>
      <c r="B162" s="21"/>
      <c r="C162" s="3" t="s">
        <v>167</v>
      </c>
      <c r="D162" s="3"/>
      <c r="E162" s="3"/>
      <c r="F162" s="47"/>
      <c r="G162" s="47"/>
      <c r="H162" s="47"/>
      <c r="I162" s="47"/>
      <c r="J162" s="47"/>
      <c r="K162" s="47"/>
      <c r="L162" s="47"/>
      <c r="Q162" s="74"/>
      <c r="R162" s="74"/>
      <c r="S162" s="74"/>
      <c r="T162" s="74"/>
      <c r="U162" s="74"/>
      <c r="V162" s="74"/>
      <c r="W162" s="74"/>
    </row>
    <row r="163" spans="1:23" ht="15.75" x14ac:dyDescent="0.25">
      <c r="A163" s="5"/>
      <c r="B163" s="21"/>
      <c r="C163" s="3"/>
      <c r="D163" s="3"/>
      <c r="E163" s="3" t="s">
        <v>169</v>
      </c>
      <c r="F163" s="47">
        <v>45600</v>
      </c>
      <c r="G163" s="47">
        <v>45400</v>
      </c>
      <c r="H163" s="47">
        <v>46400</v>
      </c>
      <c r="I163" s="47">
        <v>47400</v>
      </c>
      <c r="J163" s="47">
        <v>47400</v>
      </c>
      <c r="K163" s="47">
        <v>48500</v>
      </c>
      <c r="L163" s="47">
        <v>49800</v>
      </c>
      <c r="Q163" s="74"/>
      <c r="R163" s="74"/>
      <c r="S163" s="74"/>
      <c r="T163" s="74"/>
      <c r="U163" s="74"/>
      <c r="V163" s="74"/>
      <c r="W163" s="74"/>
    </row>
    <row r="164" spans="1:23" ht="15.75" x14ac:dyDescent="0.25">
      <c r="A164" s="5"/>
      <c r="B164" s="21"/>
      <c r="C164" s="3"/>
      <c r="D164" s="3"/>
      <c r="E164" s="3" t="s">
        <v>170</v>
      </c>
      <c r="F164" s="47">
        <v>32500</v>
      </c>
      <c r="G164" s="47">
        <v>32800</v>
      </c>
      <c r="H164" s="47">
        <v>33700</v>
      </c>
      <c r="I164" s="47">
        <v>34700</v>
      </c>
      <c r="J164" s="47">
        <v>35000</v>
      </c>
      <c r="K164" s="47">
        <v>36000</v>
      </c>
      <c r="L164" s="47">
        <v>37100</v>
      </c>
      <c r="Q164" s="75"/>
      <c r="R164" s="75"/>
      <c r="S164" s="75"/>
      <c r="T164" s="75"/>
      <c r="U164" s="75"/>
      <c r="V164" s="75"/>
      <c r="W164" s="75"/>
    </row>
    <row r="165" spans="1:23" ht="15.75" x14ac:dyDescent="0.25">
      <c r="A165" s="5"/>
      <c r="B165" s="21"/>
      <c r="C165" s="3" t="s">
        <v>168</v>
      </c>
      <c r="D165" s="3"/>
      <c r="E165" s="3"/>
      <c r="F165" s="47"/>
      <c r="G165" s="47"/>
      <c r="H165" s="47"/>
      <c r="I165" s="47"/>
      <c r="J165" s="47"/>
      <c r="K165" s="47"/>
      <c r="L165" s="47"/>
      <c r="Q165" s="75"/>
      <c r="R165" s="75"/>
      <c r="S165" s="75"/>
      <c r="T165" s="75"/>
      <c r="U165" s="75"/>
      <c r="V165" s="75"/>
      <c r="W165" s="75"/>
    </row>
    <row r="166" spans="1:23" ht="15.75" x14ac:dyDescent="0.25">
      <c r="A166" s="5"/>
      <c r="B166" s="21"/>
      <c r="C166" s="3"/>
      <c r="D166" s="3"/>
      <c r="E166" s="3" t="s">
        <v>169</v>
      </c>
      <c r="F166" s="47">
        <v>456000</v>
      </c>
      <c r="G166" s="47">
        <v>506000</v>
      </c>
      <c r="H166" s="47">
        <v>559000</v>
      </c>
      <c r="I166" s="47">
        <v>596000</v>
      </c>
      <c r="J166" s="47">
        <v>648000</v>
      </c>
      <c r="K166" s="47">
        <v>698000</v>
      </c>
      <c r="L166" s="47">
        <v>750000</v>
      </c>
      <c r="Q166" s="75"/>
      <c r="R166" s="75"/>
      <c r="S166" s="75"/>
      <c r="T166" s="75"/>
      <c r="U166" s="75"/>
      <c r="V166" s="75"/>
      <c r="W166" s="75"/>
    </row>
    <row r="167" spans="1:23" ht="15.75" x14ac:dyDescent="0.25">
      <c r="A167" s="5"/>
      <c r="B167" s="21"/>
      <c r="C167" s="3"/>
      <c r="D167" s="3"/>
      <c r="E167" s="3" t="s">
        <v>170</v>
      </c>
      <c r="F167" s="47">
        <v>267000</v>
      </c>
      <c r="G167" s="47">
        <v>297000</v>
      </c>
      <c r="H167" s="47">
        <v>326000</v>
      </c>
      <c r="I167" s="47">
        <v>345000</v>
      </c>
      <c r="J167" s="47">
        <v>373000</v>
      </c>
      <c r="K167" s="47">
        <v>398000</v>
      </c>
      <c r="L167" s="47">
        <v>425000</v>
      </c>
      <c r="Q167" s="47"/>
      <c r="R167" s="47"/>
      <c r="S167" s="47"/>
      <c r="T167" s="47"/>
      <c r="U167" s="47"/>
      <c r="V167" s="47"/>
      <c r="W167" s="47"/>
    </row>
    <row r="168" spans="1:23" ht="15.75" x14ac:dyDescent="0.25">
      <c r="A168" s="5"/>
      <c r="B168" s="21"/>
      <c r="C168" s="3"/>
      <c r="D168" s="3"/>
      <c r="E168" s="3"/>
      <c r="F168" s="58"/>
      <c r="G168" s="58"/>
      <c r="H168" s="58"/>
      <c r="I168" s="58"/>
      <c r="J168" s="58"/>
      <c r="K168" s="58"/>
      <c r="L168" s="58"/>
      <c r="Q168" s="75"/>
      <c r="R168" s="75"/>
      <c r="S168" s="75"/>
      <c r="T168" s="75"/>
      <c r="U168" s="75"/>
      <c r="V168" s="75"/>
      <c r="W168" s="75"/>
    </row>
    <row r="169" spans="1:23" ht="16.5" thickBot="1" x14ac:dyDescent="0.3">
      <c r="A169" s="5"/>
      <c r="B169" s="17" t="s">
        <v>143</v>
      </c>
      <c r="C169" s="18"/>
      <c r="D169" s="18"/>
      <c r="E169" s="18"/>
      <c r="F169" s="60"/>
      <c r="G169" s="60"/>
      <c r="H169" s="60"/>
      <c r="I169" s="60"/>
      <c r="J169" s="60"/>
      <c r="K169" s="60"/>
      <c r="L169" s="60"/>
      <c r="Q169" s="75"/>
      <c r="R169" s="75"/>
      <c r="S169" s="75"/>
      <c r="T169" s="75"/>
      <c r="U169" s="75"/>
      <c r="V169" s="75"/>
      <c r="W169" s="75"/>
    </row>
    <row r="170" spans="1:23" ht="16.5" thickTop="1" x14ac:dyDescent="0.25">
      <c r="A170" s="5"/>
      <c r="C170" s="5" t="s">
        <v>24</v>
      </c>
      <c r="D170" s="5"/>
      <c r="E170" s="5"/>
      <c r="F170" s="30">
        <v>521983</v>
      </c>
      <c r="G170" s="43">
        <v>555100</v>
      </c>
      <c r="H170" s="43">
        <v>530010</v>
      </c>
      <c r="I170" s="43">
        <v>537107</v>
      </c>
      <c r="J170" s="43">
        <v>547094</v>
      </c>
      <c r="K170" s="43">
        <v>556755</v>
      </c>
      <c r="L170" s="43">
        <v>565451</v>
      </c>
      <c r="Q170" s="75"/>
      <c r="R170" s="75"/>
      <c r="S170" s="75"/>
      <c r="T170" s="75"/>
      <c r="U170" s="75"/>
      <c r="V170" s="75"/>
      <c r="W170" s="75"/>
    </row>
    <row r="171" spans="1:23" ht="15.75" x14ac:dyDescent="0.25">
      <c r="A171" s="5"/>
      <c r="B171" s="21"/>
      <c r="C171" s="3"/>
      <c r="D171" s="3"/>
      <c r="E171" s="3"/>
      <c r="F171" s="62"/>
      <c r="G171" s="62"/>
      <c r="H171" s="62"/>
      <c r="I171" s="62"/>
      <c r="J171" s="62"/>
      <c r="K171" s="61"/>
      <c r="L171" s="61"/>
      <c r="Q171" s="47"/>
      <c r="R171" s="47"/>
      <c r="S171" s="47"/>
      <c r="T171" s="47"/>
      <c r="U171" s="47"/>
      <c r="V171" s="47"/>
      <c r="W171" s="47"/>
    </row>
    <row r="172" spans="1:23" x14ac:dyDescent="0.2">
      <c r="F172" s="58"/>
      <c r="G172" s="58"/>
      <c r="H172" s="58"/>
      <c r="I172" s="58"/>
      <c r="J172" s="58"/>
      <c r="K172" s="58"/>
      <c r="L172" s="58"/>
      <c r="Q172" s="75"/>
      <c r="R172" s="75"/>
      <c r="S172" s="75"/>
      <c r="T172" s="75"/>
      <c r="U172" s="75"/>
      <c r="V172" s="75"/>
      <c r="W172" s="75"/>
    </row>
    <row r="173" spans="1:23" s="6" customFormat="1" ht="49.5" customHeight="1" x14ac:dyDescent="0.2">
      <c r="A173" s="19" t="s">
        <v>104</v>
      </c>
      <c r="B173" s="21"/>
      <c r="C173" s="25"/>
      <c r="D173" s="25"/>
      <c r="E173" s="25"/>
      <c r="F173" s="59"/>
      <c r="G173" s="59"/>
      <c r="H173" s="59"/>
      <c r="I173" s="59"/>
      <c r="J173" s="59"/>
      <c r="K173" s="59"/>
      <c r="L173" s="59"/>
      <c r="Q173" s="75"/>
      <c r="R173" s="75"/>
      <c r="S173" s="75"/>
      <c r="T173" s="75"/>
      <c r="U173" s="75"/>
      <c r="V173" s="75"/>
      <c r="W173" s="75"/>
    </row>
    <row r="174" spans="1:23" ht="21" customHeight="1" thickBot="1" x14ac:dyDescent="0.3">
      <c r="A174" s="5"/>
      <c r="B174" s="17" t="s">
        <v>148</v>
      </c>
      <c r="C174" s="18"/>
      <c r="D174" s="18"/>
      <c r="E174" s="18"/>
      <c r="F174" s="60"/>
      <c r="G174" s="60"/>
      <c r="H174" s="60"/>
      <c r="I174" s="60"/>
      <c r="J174" s="60"/>
      <c r="K174" s="60"/>
      <c r="L174" s="60"/>
      <c r="Q174" s="75"/>
      <c r="R174" s="75"/>
      <c r="S174" s="75"/>
      <c r="T174" s="75"/>
      <c r="U174" s="75"/>
      <c r="V174" s="75"/>
      <c r="W174" s="75"/>
    </row>
    <row r="175" spans="1:23" ht="16.5" thickTop="1" x14ac:dyDescent="0.25">
      <c r="A175" s="5"/>
      <c r="C175" s="5" t="s">
        <v>24</v>
      </c>
      <c r="D175" s="5"/>
      <c r="E175" s="5"/>
      <c r="F175" s="43">
        <v>876454</v>
      </c>
      <c r="G175" s="43">
        <v>904916</v>
      </c>
      <c r="H175" s="43">
        <v>929400</v>
      </c>
      <c r="I175" s="43">
        <v>1047900</v>
      </c>
      <c r="J175" s="43">
        <v>1199900</v>
      </c>
      <c r="K175" s="43">
        <v>1240500</v>
      </c>
      <c r="L175" s="43">
        <v>1241600</v>
      </c>
      <c r="Q175" s="76"/>
      <c r="R175" s="76"/>
      <c r="S175" s="76"/>
      <c r="T175" s="76"/>
      <c r="U175" s="76"/>
      <c r="V175" s="76"/>
      <c r="W175" s="76"/>
    </row>
    <row r="176" spans="1:23" ht="15.75" customHeight="1" x14ac:dyDescent="0.25">
      <c r="A176" s="5"/>
      <c r="B176" s="3"/>
      <c r="C176" s="22"/>
      <c r="D176" s="3"/>
      <c r="E176" s="3"/>
      <c r="F176" s="34"/>
      <c r="G176" s="34"/>
      <c r="H176" s="34"/>
      <c r="I176" s="34"/>
      <c r="J176" s="34"/>
      <c r="K176" s="34"/>
      <c r="L176" s="34"/>
      <c r="Q176" s="77"/>
      <c r="R176" s="77"/>
      <c r="S176" s="77"/>
      <c r="T176" s="77"/>
      <c r="U176" s="77"/>
      <c r="V176" s="77"/>
      <c r="W176" s="77"/>
    </row>
    <row r="177" spans="1:23" ht="18" customHeight="1" x14ac:dyDescent="0.25">
      <c r="A177" s="5"/>
      <c r="B177" s="3"/>
      <c r="C177" s="22" t="s">
        <v>94</v>
      </c>
      <c r="D177" s="3"/>
      <c r="E177" s="3"/>
      <c r="F177" s="38">
        <v>714266</v>
      </c>
      <c r="G177" s="38">
        <v>696853</v>
      </c>
      <c r="H177" s="38">
        <v>691700</v>
      </c>
      <c r="I177" s="38">
        <v>712400</v>
      </c>
      <c r="J177" s="38">
        <v>735200</v>
      </c>
      <c r="K177" s="38">
        <v>760900</v>
      </c>
      <c r="L177" s="38">
        <v>783100</v>
      </c>
      <c r="Q177" s="78"/>
      <c r="R177" s="78"/>
      <c r="S177" s="78"/>
      <c r="T177" s="78"/>
      <c r="U177" s="78"/>
      <c r="V177" s="78"/>
      <c r="W177" s="78"/>
    </row>
    <row r="178" spans="1:23" ht="15.75" x14ac:dyDescent="0.25">
      <c r="A178" s="5"/>
      <c r="C178" s="22" t="s">
        <v>171</v>
      </c>
      <c r="D178" s="3"/>
      <c r="E178" s="3"/>
      <c r="F178" s="38">
        <v>162188</v>
      </c>
      <c r="G178" s="38">
        <v>208063</v>
      </c>
      <c r="H178" s="38">
        <v>237700</v>
      </c>
      <c r="I178" s="38">
        <v>335500</v>
      </c>
      <c r="J178" s="38">
        <v>464700</v>
      </c>
      <c r="K178" s="38">
        <v>479600</v>
      </c>
      <c r="L178" s="38">
        <v>458500</v>
      </c>
      <c r="Q178" s="78"/>
      <c r="R178" s="78"/>
      <c r="S178" s="78"/>
      <c r="T178" s="78"/>
      <c r="U178" s="78"/>
      <c r="V178" s="78"/>
      <c r="W178" s="78"/>
    </row>
    <row r="179" spans="1:23" ht="9" customHeight="1" x14ac:dyDescent="0.25">
      <c r="A179" s="5"/>
      <c r="B179" s="3"/>
      <c r="C179" s="3"/>
      <c r="D179" s="3"/>
      <c r="E179" s="3"/>
      <c r="F179" s="34"/>
      <c r="G179" s="34"/>
      <c r="H179" s="34"/>
      <c r="I179" s="34"/>
      <c r="J179" s="34"/>
      <c r="K179" s="34"/>
      <c r="L179" s="34"/>
      <c r="Q179" s="79"/>
      <c r="R179" s="79"/>
      <c r="S179" s="79"/>
      <c r="T179" s="79"/>
      <c r="U179" s="79"/>
      <c r="V179" s="79"/>
      <c r="W179" s="79"/>
    </row>
    <row r="180" spans="1:23" ht="15.75" customHeight="1" x14ac:dyDescent="0.25">
      <c r="A180" s="5"/>
      <c r="B180" s="3"/>
      <c r="C180" s="22" t="s">
        <v>95</v>
      </c>
      <c r="D180" s="3"/>
      <c r="E180" s="3"/>
      <c r="F180" s="38">
        <v>21700</v>
      </c>
      <c r="G180" s="38">
        <v>21400</v>
      </c>
      <c r="H180" s="38">
        <v>21300</v>
      </c>
      <c r="I180" s="38">
        <v>21500</v>
      </c>
      <c r="J180" s="38">
        <v>21800</v>
      </c>
      <c r="K180" s="38">
        <v>22300</v>
      </c>
      <c r="L180" s="38">
        <v>22700</v>
      </c>
      <c r="Q180" s="79"/>
      <c r="R180" s="79"/>
      <c r="S180" s="79"/>
      <c r="T180" s="79"/>
      <c r="U180" s="79"/>
      <c r="V180" s="79"/>
      <c r="W180" s="79"/>
    </row>
    <row r="181" spans="1:23" ht="15.75" x14ac:dyDescent="0.25">
      <c r="A181" s="5"/>
      <c r="C181" s="22" t="s">
        <v>172</v>
      </c>
      <c r="D181" s="3"/>
      <c r="E181" s="3"/>
      <c r="F181" s="38">
        <v>8700</v>
      </c>
      <c r="G181" s="38">
        <v>10000</v>
      </c>
      <c r="H181" s="38">
        <v>11500</v>
      </c>
      <c r="I181" s="38">
        <v>13600</v>
      </c>
      <c r="J181" s="38">
        <v>17500</v>
      </c>
      <c r="K181" s="38">
        <v>21000</v>
      </c>
      <c r="L181" s="38">
        <v>21600</v>
      </c>
      <c r="Q181" s="78"/>
      <c r="R181" s="78"/>
      <c r="S181" s="78"/>
      <c r="T181" s="78"/>
      <c r="U181" s="78"/>
      <c r="V181" s="78"/>
      <c r="W181" s="78"/>
    </row>
    <row r="182" spans="1:23" ht="9" customHeight="1" x14ac:dyDescent="0.25">
      <c r="A182" s="5"/>
      <c r="B182" s="3"/>
      <c r="C182" s="3"/>
      <c r="D182" s="3"/>
      <c r="E182" s="3"/>
      <c r="F182" s="38"/>
      <c r="G182" s="38"/>
      <c r="H182" s="38"/>
      <c r="I182" s="38"/>
      <c r="J182" s="38"/>
      <c r="K182" s="38"/>
      <c r="L182" s="38"/>
      <c r="Q182" s="79"/>
      <c r="R182" s="79"/>
      <c r="S182" s="79"/>
      <c r="T182" s="79"/>
      <c r="U182" s="79"/>
      <c r="V182" s="79"/>
      <c r="W182" s="79"/>
    </row>
    <row r="183" spans="1:23" ht="18" customHeight="1" x14ac:dyDescent="0.25">
      <c r="A183" s="5"/>
      <c r="B183" s="3"/>
      <c r="C183" s="22" t="s">
        <v>96</v>
      </c>
      <c r="D183" s="3"/>
      <c r="E183" s="3"/>
      <c r="F183" s="38">
        <v>31700</v>
      </c>
      <c r="G183" s="38">
        <v>31600</v>
      </c>
      <c r="H183" s="38">
        <v>31500</v>
      </c>
      <c r="I183" s="38">
        <v>32100</v>
      </c>
      <c r="J183" s="38">
        <v>32600</v>
      </c>
      <c r="K183" s="38">
        <v>33100</v>
      </c>
      <c r="L183" s="38">
        <v>33400</v>
      </c>
      <c r="Q183" s="79"/>
      <c r="R183" s="79"/>
      <c r="S183" s="79"/>
      <c r="T183" s="79"/>
      <c r="U183" s="79"/>
      <c r="V183" s="79"/>
      <c r="W183" s="79"/>
    </row>
    <row r="184" spans="1:23" ht="15.75" x14ac:dyDescent="0.25">
      <c r="A184" s="5"/>
      <c r="C184" s="22" t="s">
        <v>173</v>
      </c>
      <c r="D184" s="3"/>
      <c r="E184" s="3"/>
      <c r="F184" s="38">
        <v>14300</v>
      </c>
      <c r="G184" s="38">
        <v>14900</v>
      </c>
      <c r="H184" s="38">
        <v>15300</v>
      </c>
      <c r="I184" s="38">
        <v>15900</v>
      </c>
      <c r="J184" s="38">
        <v>16600</v>
      </c>
      <c r="K184" s="38">
        <v>17400</v>
      </c>
      <c r="L184" s="38">
        <v>18000</v>
      </c>
      <c r="Q184" s="78"/>
      <c r="R184" s="78"/>
      <c r="S184" s="78"/>
      <c r="T184" s="78"/>
      <c r="U184" s="78"/>
      <c r="V184" s="78"/>
      <c r="W184" s="78"/>
    </row>
    <row r="185" spans="1:23" ht="9" customHeight="1" x14ac:dyDescent="0.25">
      <c r="A185" s="5"/>
      <c r="B185" s="3"/>
      <c r="C185" s="3"/>
      <c r="D185" s="3"/>
      <c r="E185" s="3"/>
      <c r="F185" s="34"/>
      <c r="G185" s="34"/>
      <c r="H185" s="34"/>
      <c r="I185" s="34"/>
      <c r="J185" s="34"/>
      <c r="K185" s="34"/>
      <c r="L185" s="34"/>
      <c r="Q185" s="79"/>
      <c r="R185" s="79"/>
      <c r="S185" s="79"/>
      <c r="T185" s="79"/>
      <c r="U185" s="79"/>
      <c r="V185" s="79"/>
      <c r="W185" s="79"/>
    </row>
    <row r="186" spans="1:23" ht="18" customHeight="1" x14ac:dyDescent="0.25">
      <c r="A186" s="5"/>
      <c r="B186" s="3"/>
      <c r="C186" s="22" t="s">
        <v>157</v>
      </c>
      <c r="D186" s="3"/>
      <c r="E186" s="3"/>
      <c r="F186" s="44">
        <v>1.0363290000000001</v>
      </c>
      <c r="G186" s="44">
        <v>1.0322260000000001</v>
      </c>
      <c r="H186" s="34">
        <v>1.032</v>
      </c>
      <c r="I186" s="34">
        <v>1.034</v>
      </c>
      <c r="J186" s="34">
        <v>1.034</v>
      </c>
      <c r="K186" s="34">
        <v>1.034</v>
      </c>
      <c r="L186" s="34">
        <v>1.034</v>
      </c>
      <c r="Q186" s="79"/>
      <c r="R186" s="79"/>
      <c r="S186" s="79"/>
      <c r="T186" s="79"/>
      <c r="U186" s="79"/>
      <c r="V186" s="79"/>
      <c r="W186" s="79"/>
    </row>
    <row r="187" spans="1:23" ht="18" customHeight="1" x14ac:dyDescent="0.25">
      <c r="A187" s="5"/>
      <c r="B187" s="3"/>
      <c r="C187" s="22" t="s">
        <v>158</v>
      </c>
      <c r="D187" s="3"/>
      <c r="E187" s="3"/>
      <c r="F187" s="44">
        <v>1.30806</v>
      </c>
      <c r="G187" s="44">
        <v>1.3878036317603559</v>
      </c>
      <c r="H187" s="44">
        <v>1.3545666832218648</v>
      </c>
      <c r="I187" s="44">
        <v>1.5531666915029545</v>
      </c>
      <c r="J187" s="44">
        <v>1.6014350662830312</v>
      </c>
      <c r="K187" s="44">
        <v>1.3137774481290423</v>
      </c>
      <c r="L187" s="44">
        <v>1.1770307461741638</v>
      </c>
    </row>
    <row r="188" spans="1:23" s="6" customFormat="1" ht="15.75" x14ac:dyDescent="0.25">
      <c r="A188" s="4"/>
      <c r="B188" s="21"/>
      <c r="C188" s="3"/>
      <c r="D188" s="3"/>
      <c r="E188" s="3"/>
      <c r="F188" s="59"/>
      <c r="G188" s="59"/>
    </row>
    <row r="189" spans="1:23" ht="15" customHeight="1" thickBot="1" x14ac:dyDescent="0.3">
      <c r="A189" s="5"/>
      <c r="B189" s="17" t="s">
        <v>136</v>
      </c>
      <c r="C189" s="18"/>
      <c r="D189" s="18"/>
      <c r="E189" s="18"/>
      <c r="F189" s="60"/>
      <c r="G189" s="60"/>
      <c r="H189" s="80"/>
      <c r="I189" s="80"/>
      <c r="J189" s="80"/>
      <c r="K189" s="80"/>
      <c r="L189" s="80"/>
    </row>
    <row r="190" spans="1:23" ht="16.5" thickTop="1" x14ac:dyDescent="0.25">
      <c r="A190" s="5"/>
      <c r="B190" s="3"/>
      <c r="C190" s="5" t="s">
        <v>102</v>
      </c>
      <c r="D190" s="5"/>
      <c r="E190" s="5"/>
      <c r="F190" s="69">
        <v>6732310</v>
      </c>
      <c r="G190" s="69">
        <v>6875558</v>
      </c>
      <c r="H190" s="69">
        <v>7237862</v>
      </c>
      <c r="I190" s="69">
        <v>7487000</v>
      </c>
      <c r="J190" s="69">
        <v>7514300</v>
      </c>
      <c r="K190" s="69">
        <v>7877600</v>
      </c>
      <c r="L190" s="69">
        <v>8308299.9999999991</v>
      </c>
    </row>
    <row r="191" spans="1:23" ht="15.75" x14ac:dyDescent="0.25">
      <c r="A191" s="5"/>
      <c r="B191" s="3"/>
      <c r="C191" s="3" t="s">
        <v>114</v>
      </c>
      <c r="D191" s="3"/>
      <c r="E191" s="3"/>
      <c r="F191" s="35">
        <v>6449769.2350949999</v>
      </c>
      <c r="G191" s="35">
        <v>6630150.6541994335</v>
      </c>
      <c r="H191" s="35">
        <v>6885783.1783433706</v>
      </c>
      <c r="I191" s="35">
        <v>7204500</v>
      </c>
      <c r="J191" s="35">
        <v>7514000</v>
      </c>
      <c r="K191" s="35">
        <v>7867700</v>
      </c>
      <c r="L191" s="35">
        <v>8308299.9999999991</v>
      </c>
    </row>
    <row r="192" spans="1:23" ht="15.75" x14ac:dyDescent="0.25">
      <c r="A192" s="5"/>
      <c r="B192" s="3"/>
      <c r="C192" s="3"/>
      <c r="D192" s="3"/>
      <c r="E192" s="3"/>
      <c r="F192" s="65"/>
      <c r="G192" s="65"/>
      <c r="H192" s="65"/>
      <c r="I192" s="65"/>
      <c r="J192" s="65"/>
      <c r="K192" s="65"/>
      <c r="L192" s="65"/>
    </row>
    <row r="193" spans="1:12" ht="15.75" x14ac:dyDescent="0.25">
      <c r="A193" s="5"/>
      <c r="B193" s="3"/>
      <c r="C193" s="3" t="s">
        <v>14</v>
      </c>
      <c r="D193" s="3"/>
      <c r="E193" s="3"/>
      <c r="F193" s="65"/>
      <c r="G193" s="65"/>
      <c r="H193" s="65"/>
      <c r="I193" s="65"/>
      <c r="J193" s="65"/>
      <c r="K193" s="65"/>
      <c r="L193" s="65"/>
    </row>
    <row r="194" spans="1:12" ht="15.75" x14ac:dyDescent="0.25">
      <c r="A194" s="5"/>
      <c r="B194" s="3"/>
      <c r="C194" s="3"/>
      <c r="D194" s="3" t="s">
        <v>15</v>
      </c>
      <c r="E194" s="3"/>
      <c r="F194" s="35">
        <v>1815297</v>
      </c>
      <c r="G194" s="35">
        <v>1851902</v>
      </c>
      <c r="H194" s="35">
        <v>1897158</v>
      </c>
      <c r="I194" s="35">
        <v>1951200</v>
      </c>
      <c r="J194" s="35">
        <v>2006100</v>
      </c>
      <c r="K194" s="35">
        <v>2073900</v>
      </c>
      <c r="L194" s="35">
        <v>2150400</v>
      </c>
    </row>
    <row r="195" spans="1:12" ht="15.75" x14ac:dyDescent="0.25">
      <c r="A195" s="5"/>
      <c r="B195" s="3"/>
      <c r="C195" s="3"/>
      <c r="D195" s="3" t="s">
        <v>16</v>
      </c>
      <c r="E195" s="3"/>
      <c r="F195" s="72"/>
      <c r="G195" s="72"/>
      <c r="H195" s="72"/>
      <c r="I195" s="72"/>
      <c r="J195" s="72"/>
      <c r="K195" s="72"/>
      <c r="L195" s="72"/>
    </row>
    <row r="196" spans="1:12" ht="14.25" customHeight="1" x14ac:dyDescent="0.25">
      <c r="A196" s="5"/>
      <c r="B196" s="3"/>
      <c r="C196" s="3"/>
      <c r="D196" s="3"/>
      <c r="E196" s="3" t="s">
        <v>17</v>
      </c>
      <c r="F196" s="35">
        <v>2852561</v>
      </c>
      <c r="G196" s="35">
        <v>2941167</v>
      </c>
      <c r="H196" s="35">
        <v>3082340</v>
      </c>
      <c r="I196" s="35">
        <v>3232500</v>
      </c>
      <c r="J196" s="35">
        <v>3376500</v>
      </c>
      <c r="K196" s="35">
        <v>3533800</v>
      </c>
      <c r="L196" s="35">
        <v>3696400</v>
      </c>
    </row>
    <row r="197" spans="1:12" ht="15.75" x14ac:dyDescent="0.25">
      <c r="A197" s="5"/>
      <c r="B197" s="3"/>
      <c r="C197" s="3"/>
      <c r="D197" s="3" t="s">
        <v>91</v>
      </c>
      <c r="E197" s="3"/>
      <c r="F197" s="35">
        <v>1781911</v>
      </c>
      <c r="G197" s="35">
        <v>1837082</v>
      </c>
      <c r="H197" s="35">
        <v>1906285</v>
      </c>
      <c r="I197" s="35">
        <v>2020800</v>
      </c>
      <c r="J197" s="35">
        <v>2131400</v>
      </c>
      <c r="K197" s="35">
        <v>2260000</v>
      </c>
      <c r="L197" s="35">
        <v>2461500</v>
      </c>
    </row>
    <row r="198" spans="1:12" ht="15.75" x14ac:dyDescent="0.25">
      <c r="A198" s="5"/>
      <c r="B198" s="3"/>
      <c r="C198" s="3"/>
      <c r="D198" s="3"/>
      <c r="E198" s="3"/>
      <c r="F198" s="66"/>
      <c r="G198" s="73"/>
      <c r="H198" s="73"/>
      <c r="I198" s="73"/>
      <c r="J198" s="73"/>
      <c r="K198" s="73"/>
      <c r="L198" s="73"/>
    </row>
    <row r="199" spans="1:12" s="25" customFormat="1" ht="18.75" x14ac:dyDescent="0.25">
      <c r="A199" s="19"/>
      <c r="C199" s="3" t="s">
        <v>18</v>
      </c>
      <c r="D199" s="3"/>
      <c r="E199" s="3"/>
      <c r="F199" s="70">
        <v>34863617.487000003</v>
      </c>
      <c r="G199" s="70">
        <v>35838652.184861802</v>
      </c>
      <c r="H199" s="70">
        <v>37220449.612666868</v>
      </c>
      <c r="I199" s="70">
        <v>38943500</v>
      </c>
      <c r="J199" s="70">
        <v>40616200</v>
      </c>
      <c r="K199" s="70">
        <v>42528200</v>
      </c>
      <c r="L199" s="70">
        <v>44909600</v>
      </c>
    </row>
    <row r="200" spans="1:12" ht="18.75" x14ac:dyDescent="0.25">
      <c r="A200" s="19"/>
      <c r="B200" s="21"/>
      <c r="C200" s="3" t="s">
        <v>90</v>
      </c>
      <c r="D200" s="3"/>
      <c r="E200" s="3"/>
      <c r="F200" s="71">
        <v>366257</v>
      </c>
      <c r="G200" s="71">
        <v>369065.3596430046</v>
      </c>
      <c r="H200" s="71">
        <v>373319.32379768905</v>
      </c>
      <c r="I200" s="71">
        <v>379191.45645238383</v>
      </c>
      <c r="J200" s="71">
        <v>384269.30657644547</v>
      </c>
      <c r="K200" s="71">
        <v>391265.7866835334</v>
      </c>
      <c r="L200" s="71">
        <v>399701.801025555</v>
      </c>
    </row>
    <row r="201" spans="1:12" ht="18.75" x14ac:dyDescent="0.25">
      <c r="A201" s="19"/>
      <c r="B201" s="21"/>
      <c r="C201" s="3"/>
      <c r="D201" s="3"/>
      <c r="E201" s="3"/>
      <c r="F201" s="63"/>
      <c r="G201" s="64"/>
      <c r="H201" s="61"/>
      <c r="I201" s="64"/>
      <c r="J201" s="64"/>
      <c r="K201" s="64"/>
      <c r="L201" s="64"/>
    </row>
    <row r="202" spans="1:12" s="6" customFormat="1" ht="49.5" customHeight="1" x14ac:dyDescent="0.2">
      <c r="A202" s="19" t="s">
        <v>151</v>
      </c>
      <c r="B202" s="21"/>
      <c r="C202" s="25"/>
      <c r="D202" s="25"/>
      <c r="E202" s="25"/>
      <c r="F202" s="59" t="s">
        <v>150</v>
      </c>
      <c r="G202" s="59"/>
      <c r="H202" s="59"/>
      <c r="I202" s="59"/>
      <c r="J202" s="59"/>
      <c r="K202" s="59"/>
      <c r="L202" s="59"/>
    </row>
    <row r="203" spans="1:12" ht="16.5" thickBot="1" x14ac:dyDescent="0.3">
      <c r="A203" s="5"/>
      <c r="B203" s="17" t="s">
        <v>151</v>
      </c>
      <c r="C203" s="18"/>
      <c r="D203" s="18"/>
      <c r="E203" s="18"/>
      <c r="F203" s="60"/>
      <c r="G203" s="60"/>
      <c r="H203" s="60"/>
      <c r="I203" s="60"/>
      <c r="J203" s="60"/>
      <c r="K203" s="60"/>
      <c r="L203" s="60"/>
    </row>
    <row r="204" spans="1:12" ht="16.5" thickTop="1" x14ac:dyDescent="0.25">
      <c r="A204" s="5"/>
      <c r="B204" s="24"/>
      <c r="C204" s="23" t="s">
        <v>131</v>
      </c>
      <c r="D204" s="24"/>
      <c r="E204" s="24"/>
      <c r="F204" s="43">
        <v>262726700</v>
      </c>
      <c r="G204" s="43">
        <v>273474500</v>
      </c>
      <c r="H204" s="43">
        <v>292930000</v>
      </c>
      <c r="I204" s="43">
        <v>309226000</v>
      </c>
      <c r="J204" s="43">
        <v>325681000</v>
      </c>
      <c r="K204" s="43">
        <v>338529000</v>
      </c>
      <c r="L204" s="43">
        <v>349527000</v>
      </c>
    </row>
    <row r="205" spans="1:12" ht="15.75" x14ac:dyDescent="0.25">
      <c r="A205" s="5"/>
      <c r="B205" s="24"/>
      <c r="C205" s="24" t="s">
        <v>128</v>
      </c>
      <c r="D205" s="24"/>
      <c r="E205" s="24"/>
      <c r="F205" s="38">
        <v>257987800</v>
      </c>
      <c r="G205" s="38">
        <v>267466200</v>
      </c>
      <c r="H205" s="38">
        <v>285334000</v>
      </c>
      <c r="I205" s="38">
        <v>300343000</v>
      </c>
      <c r="J205" s="38">
        <v>315196000</v>
      </c>
      <c r="K205" s="38">
        <v>326176000</v>
      </c>
      <c r="L205" s="38">
        <v>335022000</v>
      </c>
    </row>
    <row r="206" spans="1:12" ht="15.75" x14ac:dyDescent="0.25">
      <c r="A206" s="5"/>
      <c r="B206" s="24"/>
      <c r="C206" s="23"/>
      <c r="D206" s="24"/>
      <c r="E206" s="24"/>
      <c r="F206" s="38"/>
      <c r="G206" s="38"/>
      <c r="H206" s="38"/>
      <c r="I206" s="38"/>
      <c r="J206" s="38"/>
      <c r="K206" s="38"/>
      <c r="L206" s="38"/>
    </row>
    <row r="207" spans="1:12" ht="15.75" x14ac:dyDescent="0.25">
      <c r="A207" s="5"/>
      <c r="B207" s="24"/>
      <c r="C207" s="24" t="s">
        <v>68</v>
      </c>
      <c r="D207" s="24"/>
      <c r="E207" s="24"/>
      <c r="F207" s="45">
        <v>255102300</v>
      </c>
      <c r="G207" s="45">
        <v>264564800</v>
      </c>
      <c r="H207" s="45">
        <v>282426000</v>
      </c>
      <c r="I207" s="45">
        <v>297358000</v>
      </c>
      <c r="J207" s="45">
        <v>312145000</v>
      </c>
      <c r="K207" s="45">
        <v>323078000</v>
      </c>
      <c r="L207" s="45">
        <v>331866000</v>
      </c>
    </row>
    <row r="208" spans="1:12" ht="15.75" x14ac:dyDescent="0.25">
      <c r="A208" s="5"/>
      <c r="B208" s="24"/>
      <c r="C208" s="24" t="s">
        <v>118</v>
      </c>
      <c r="D208" s="24"/>
      <c r="E208" s="24"/>
      <c r="F208" s="38">
        <v>2877200</v>
      </c>
      <c r="G208" s="38">
        <v>2889600</v>
      </c>
      <c r="H208" s="38">
        <v>2899000</v>
      </c>
      <c r="I208" s="38">
        <v>2973000</v>
      </c>
      <c r="J208" s="38">
        <v>3039000</v>
      </c>
      <c r="K208" s="38">
        <v>3085000</v>
      </c>
      <c r="L208" s="38">
        <v>3143000</v>
      </c>
    </row>
    <row r="209" spans="1:12" ht="15.75" x14ac:dyDescent="0.25">
      <c r="A209" s="5"/>
      <c r="B209" s="24"/>
      <c r="C209" s="24" t="s">
        <v>129</v>
      </c>
      <c r="D209" s="24"/>
      <c r="E209" s="24"/>
      <c r="F209" s="38">
        <v>8300</v>
      </c>
      <c r="G209" s="38">
        <v>11800</v>
      </c>
      <c r="H209" s="38">
        <v>9000</v>
      </c>
      <c r="I209" s="38">
        <v>12000</v>
      </c>
      <c r="J209" s="38">
        <v>12000</v>
      </c>
      <c r="K209" s="38">
        <v>13000</v>
      </c>
      <c r="L209" s="38">
        <v>13000</v>
      </c>
    </row>
    <row r="210" spans="1:12" ht="15.75" x14ac:dyDescent="0.25">
      <c r="A210" s="5"/>
      <c r="B210" s="24"/>
      <c r="C210" s="24"/>
      <c r="D210" s="24"/>
      <c r="E210" s="24"/>
      <c r="F210" s="38"/>
      <c r="G210" s="38"/>
      <c r="H210" s="38"/>
      <c r="I210" s="38"/>
      <c r="J210" s="38"/>
      <c r="K210" s="38"/>
      <c r="L210" s="38"/>
    </row>
    <row r="211" spans="1:12" ht="15.75" x14ac:dyDescent="0.25">
      <c r="A211" s="5"/>
      <c r="B211" s="24"/>
      <c r="C211" s="24" t="s">
        <v>61</v>
      </c>
      <c r="D211" s="24"/>
      <c r="E211" s="24"/>
      <c r="F211" s="38">
        <v>4738100</v>
      </c>
      <c r="G211" s="38">
        <v>6006500</v>
      </c>
      <c r="H211" s="38">
        <v>7594000</v>
      </c>
      <c r="I211" s="38">
        <v>8881000</v>
      </c>
      <c r="J211" s="38">
        <v>10483000</v>
      </c>
      <c r="K211" s="38">
        <v>12351000</v>
      </c>
      <c r="L211" s="38">
        <v>14503000</v>
      </c>
    </row>
    <row r="212" spans="1:12" ht="15.75" x14ac:dyDescent="0.25">
      <c r="A212" s="5"/>
      <c r="B212" s="24"/>
      <c r="C212" s="24" t="s">
        <v>130</v>
      </c>
      <c r="D212" s="24"/>
      <c r="E212" s="24"/>
      <c r="F212" s="38">
        <v>800</v>
      </c>
      <c r="G212" s="38">
        <v>1800</v>
      </c>
      <c r="H212" s="38">
        <v>2000</v>
      </c>
      <c r="I212" s="38">
        <v>2000</v>
      </c>
      <c r="J212" s="38">
        <v>2000</v>
      </c>
      <c r="K212" s="38">
        <v>2000</v>
      </c>
      <c r="L212" s="38">
        <v>2000</v>
      </c>
    </row>
    <row r="213" spans="1:12" ht="15.75" x14ac:dyDescent="0.25">
      <c r="A213" s="5"/>
      <c r="B213" s="24"/>
      <c r="C213" s="24"/>
      <c r="D213" s="24"/>
      <c r="E213" s="24"/>
      <c r="F213" s="38"/>
      <c r="G213" s="38"/>
      <c r="H213" s="38"/>
      <c r="I213" s="38"/>
      <c r="J213" s="38"/>
      <c r="K213" s="38"/>
      <c r="L213" s="38"/>
    </row>
    <row r="214" spans="1:12" ht="15.75" customHeight="1" x14ac:dyDescent="0.25">
      <c r="A214" s="5"/>
      <c r="B214" s="24"/>
      <c r="C214" s="24" t="s">
        <v>93</v>
      </c>
      <c r="D214" s="24"/>
      <c r="E214" s="24"/>
      <c r="F214" s="38">
        <v>176914000</v>
      </c>
      <c r="G214" s="38">
        <v>174175100</v>
      </c>
      <c r="H214" s="38">
        <v>175982000</v>
      </c>
      <c r="I214" s="38">
        <v>174662000</v>
      </c>
      <c r="J214" s="38">
        <v>172092000</v>
      </c>
      <c r="K214" s="38">
        <v>166446000</v>
      </c>
      <c r="L214" s="38">
        <v>159167000</v>
      </c>
    </row>
    <row r="215" spans="1:12" ht="15.75" x14ac:dyDescent="0.25">
      <c r="A215" s="5"/>
      <c r="B215" s="24"/>
      <c r="C215" s="24" t="s">
        <v>70</v>
      </c>
      <c r="D215" s="24"/>
      <c r="E215" s="24"/>
      <c r="F215" s="38">
        <v>78188300</v>
      </c>
      <c r="G215" s="38">
        <v>90389700</v>
      </c>
      <c r="H215" s="38">
        <v>106444000</v>
      </c>
      <c r="I215" s="38">
        <v>122696000</v>
      </c>
      <c r="J215" s="38">
        <v>140053000</v>
      </c>
      <c r="K215" s="38">
        <v>156632000</v>
      </c>
      <c r="L215" s="38">
        <v>172699000</v>
      </c>
    </row>
    <row r="216" spans="1:12" ht="15.75" x14ac:dyDescent="0.25">
      <c r="A216" s="5"/>
      <c r="B216" s="24"/>
      <c r="C216" s="24"/>
      <c r="D216" s="24"/>
      <c r="E216" s="24"/>
      <c r="F216" s="38"/>
      <c r="G216" s="38"/>
      <c r="H216" s="38"/>
      <c r="I216" s="38"/>
      <c r="J216" s="38"/>
      <c r="K216" s="38"/>
      <c r="L216" s="38"/>
    </row>
    <row r="217" spans="1:12" ht="15.75" x14ac:dyDescent="0.25">
      <c r="A217" s="5"/>
      <c r="B217" s="24"/>
      <c r="C217" s="24" t="s">
        <v>144</v>
      </c>
      <c r="D217" s="24"/>
      <c r="E217" s="24"/>
      <c r="F217" s="38">
        <v>2064500</v>
      </c>
      <c r="G217" s="38">
        <v>2107600</v>
      </c>
      <c r="H217" s="38">
        <v>2146400</v>
      </c>
      <c r="I217" s="38">
        <v>2183500</v>
      </c>
      <c r="J217" s="38">
        <v>2218800</v>
      </c>
      <c r="K217" s="38">
        <v>2252600</v>
      </c>
      <c r="L217" s="38">
        <v>2285600</v>
      </c>
    </row>
    <row r="218" spans="1:12" ht="15.75" x14ac:dyDescent="0.25">
      <c r="A218" s="5"/>
      <c r="B218" s="24"/>
      <c r="C218" s="24"/>
      <c r="D218" s="24"/>
      <c r="E218" s="24"/>
      <c r="F218" s="38"/>
      <c r="G218" s="38"/>
      <c r="H218" s="38"/>
      <c r="I218" s="38"/>
      <c r="J218" s="38"/>
      <c r="K218" s="38"/>
      <c r="L218" s="38"/>
    </row>
    <row r="219" spans="1:12" ht="15.75" x14ac:dyDescent="0.25">
      <c r="A219" s="5"/>
      <c r="B219" s="24"/>
      <c r="C219" s="24" t="s">
        <v>110</v>
      </c>
      <c r="D219" s="24"/>
      <c r="E219" s="24"/>
      <c r="F219" s="38">
        <v>1976000</v>
      </c>
      <c r="G219" s="38">
        <v>2018400</v>
      </c>
      <c r="H219" s="38">
        <v>2048200</v>
      </c>
      <c r="I219" s="38">
        <v>2065700</v>
      </c>
      <c r="J219" s="38">
        <v>2068700</v>
      </c>
      <c r="K219" s="38">
        <v>2035800</v>
      </c>
      <c r="L219" s="38">
        <v>1973000</v>
      </c>
    </row>
    <row r="220" spans="1:12" ht="15.75" x14ac:dyDescent="0.25">
      <c r="A220" s="5"/>
      <c r="B220" s="24"/>
      <c r="C220" s="24"/>
      <c r="D220" s="24"/>
      <c r="E220" s="24" t="s">
        <v>111</v>
      </c>
      <c r="F220" s="38">
        <v>1030300</v>
      </c>
      <c r="G220" s="38">
        <v>1052400</v>
      </c>
      <c r="H220" s="38">
        <v>1068600</v>
      </c>
      <c r="I220" s="38">
        <v>1078600</v>
      </c>
      <c r="J220" s="38">
        <v>1080900</v>
      </c>
      <c r="K220" s="38">
        <v>1064200</v>
      </c>
      <c r="L220" s="38">
        <v>1032000</v>
      </c>
    </row>
    <row r="221" spans="1:12" ht="15.75" x14ac:dyDescent="0.25">
      <c r="A221" s="5"/>
      <c r="B221" s="24"/>
      <c r="C221" s="24"/>
      <c r="D221" s="24"/>
      <c r="E221" s="24" t="s">
        <v>112</v>
      </c>
      <c r="F221" s="38">
        <v>945700</v>
      </c>
      <c r="G221" s="38">
        <v>966000</v>
      </c>
      <c r="H221" s="38">
        <v>979600</v>
      </c>
      <c r="I221" s="38">
        <v>987100</v>
      </c>
      <c r="J221" s="38">
        <v>987800</v>
      </c>
      <c r="K221" s="38">
        <v>971600</v>
      </c>
      <c r="L221" s="38">
        <v>941000</v>
      </c>
    </row>
    <row r="222" spans="1:12" ht="9.9499999999999993" customHeight="1" x14ac:dyDescent="0.25">
      <c r="A222" s="5"/>
      <c r="B222" s="3"/>
      <c r="C222" s="3"/>
      <c r="D222" s="3"/>
      <c r="E222" s="3"/>
      <c r="F222" s="34"/>
      <c r="G222" s="34"/>
      <c r="H222" s="34"/>
      <c r="I222" s="34"/>
      <c r="J222" s="34"/>
      <c r="K222" s="34"/>
      <c r="L222" s="34"/>
    </row>
    <row r="223" spans="1:12" ht="15.75" x14ac:dyDescent="0.25">
      <c r="A223" s="5"/>
      <c r="B223" s="24"/>
      <c r="C223" s="24" t="s">
        <v>77</v>
      </c>
      <c r="D223" s="24"/>
      <c r="E223" s="24"/>
      <c r="F223" s="38">
        <v>1288400</v>
      </c>
      <c r="G223" s="38">
        <v>1392600</v>
      </c>
      <c r="H223" s="38">
        <v>1491800</v>
      </c>
      <c r="I223" s="38">
        <v>1586700</v>
      </c>
      <c r="J223" s="38">
        <v>1677300</v>
      </c>
      <c r="K223" s="38">
        <v>1763800</v>
      </c>
      <c r="L223" s="38">
        <v>1846600</v>
      </c>
    </row>
    <row r="224" spans="1:12" ht="15.75" x14ac:dyDescent="0.25">
      <c r="A224" s="5"/>
      <c r="B224" s="24"/>
      <c r="C224" s="24"/>
      <c r="D224" s="24"/>
      <c r="E224" s="24" t="s">
        <v>78</v>
      </c>
      <c r="F224" s="38">
        <v>642800</v>
      </c>
      <c r="G224" s="38">
        <v>696600</v>
      </c>
      <c r="H224" s="38">
        <v>748400</v>
      </c>
      <c r="I224" s="38">
        <v>798100</v>
      </c>
      <c r="J224" s="38">
        <v>845100</v>
      </c>
      <c r="K224" s="38">
        <v>889800</v>
      </c>
      <c r="L224" s="38">
        <v>932900</v>
      </c>
    </row>
    <row r="225" spans="1:12" ht="15.75" x14ac:dyDescent="0.25">
      <c r="A225" s="5"/>
      <c r="B225" s="24"/>
      <c r="C225" s="24"/>
      <c r="D225" s="24"/>
      <c r="E225" s="24" t="s">
        <v>79</v>
      </c>
      <c r="F225" s="38">
        <v>645600</v>
      </c>
      <c r="G225" s="38">
        <v>696000</v>
      </c>
      <c r="H225" s="38">
        <v>743400</v>
      </c>
      <c r="I225" s="38">
        <v>788600</v>
      </c>
      <c r="J225" s="38">
        <v>832200</v>
      </c>
      <c r="K225" s="38">
        <v>874000</v>
      </c>
      <c r="L225" s="38">
        <v>913700</v>
      </c>
    </row>
    <row r="226" spans="1:12" ht="9.9499999999999993" customHeight="1" x14ac:dyDescent="0.25">
      <c r="A226" s="5"/>
      <c r="B226" s="3"/>
      <c r="C226" s="3"/>
      <c r="D226" s="3"/>
      <c r="E226" s="3"/>
      <c r="F226" s="34"/>
      <c r="G226" s="34"/>
      <c r="H226" s="34"/>
      <c r="I226" s="34"/>
      <c r="J226" s="34"/>
      <c r="K226" s="34"/>
      <c r="L226" s="34"/>
    </row>
    <row r="227" spans="1:12" ht="15.75" x14ac:dyDescent="0.25">
      <c r="A227" s="5"/>
      <c r="B227" s="24"/>
      <c r="C227" s="24" t="s">
        <v>46</v>
      </c>
      <c r="D227" s="24"/>
      <c r="E227" s="24"/>
      <c r="F227" s="38">
        <v>1174700</v>
      </c>
      <c r="G227" s="38">
        <v>1275600</v>
      </c>
      <c r="H227" s="38">
        <v>1372400</v>
      </c>
      <c r="I227" s="38">
        <v>1466200</v>
      </c>
      <c r="J227" s="38">
        <v>1556500</v>
      </c>
      <c r="K227" s="38">
        <v>1646100</v>
      </c>
      <c r="L227" s="38">
        <v>1732800</v>
      </c>
    </row>
    <row r="228" spans="1:12" ht="15.75" x14ac:dyDescent="0.25">
      <c r="A228" s="5"/>
      <c r="B228" s="24"/>
      <c r="C228" s="24"/>
      <c r="D228" s="24"/>
      <c r="E228" s="24" t="s">
        <v>48</v>
      </c>
      <c r="F228" s="38">
        <v>593000</v>
      </c>
      <c r="G228" s="38">
        <v>644800</v>
      </c>
      <c r="H228" s="38">
        <v>695100</v>
      </c>
      <c r="I228" s="38">
        <v>743900</v>
      </c>
      <c r="J228" s="38">
        <v>790400</v>
      </c>
      <c r="K228" s="38">
        <v>836200</v>
      </c>
      <c r="L228" s="38">
        <v>880800</v>
      </c>
    </row>
    <row r="229" spans="1:12" ht="15.75" x14ac:dyDescent="0.25">
      <c r="A229" s="5"/>
      <c r="B229" s="24"/>
      <c r="C229" s="24"/>
      <c r="D229" s="24"/>
      <c r="E229" s="24" t="s">
        <v>47</v>
      </c>
      <c r="F229" s="38">
        <v>581700</v>
      </c>
      <c r="G229" s="38">
        <v>630800</v>
      </c>
      <c r="H229" s="38">
        <v>677300</v>
      </c>
      <c r="I229" s="38">
        <v>722300</v>
      </c>
      <c r="J229" s="38">
        <v>766100</v>
      </c>
      <c r="K229" s="38">
        <v>809900</v>
      </c>
      <c r="L229" s="38">
        <v>852000</v>
      </c>
    </row>
    <row r="230" spans="1:12" ht="15.75" x14ac:dyDescent="0.25">
      <c r="A230" s="5"/>
      <c r="B230" s="24"/>
      <c r="C230" s="24"/>
      <c r="D230" s="24"/>
      <c r="E230" s="24"/>
      <c r="F230" s="34"/>
      <c r="G230" s="34"/>
      <c r="H230" s="34"/>
      <c r="I230" s="34"/>
      <c r="J230" s="34"/>
      <c r="K230" s="34"/>
      <c r="L230" s="34"/>
    </row>
    <row r="231" spans="1:12" ht="15.75" x14ac:dyDescent="0.25">
      <c r="A231" s="5"/>
      <c r="B231" s="24"/>
      <c r="C231" s="24" t="s">
        <v>105</v>
      </c>
      <c r="D231" s="24"/>
      <c r="E231" s="24"/>
      <c r="F231" s="38">
        <v>11340</v>
      </c>
      <c r="G231" s="38">
        <v>13760</v>
      </c>
      <c r="H231" s="38">
        <v>16370</v>
      </c>
      <c r="I231" s="38">
        <v>19090</v>
      </c>
      <c r="J231" s="38">
        <v>21960</v>
      </c>
      <c r="K231" s="38">
        <v>24990</v>
      </c>
      <c r="L231" s="38">
        <v>28170</v>
      </c>
    </row>
    <row r="232" spans="1:12" ht="15.75" x14ac:dyDescent="0.25">
      <c r="A232" s="5"/>
      <c r="B232" s="24"/>
      <c r="C232" s="24"/>
      <c r="D232" s="24"/>
      <c r="E232" s="24"/>
      <c r="F232" s="34"/>
      <c r="G232" s="34"/>
      <c r="H232" s="34"/>
      <c r="I232" s="34"/>
      <c r="J232" s="34"/>
      <c r="K232" s="34"/>
      <c r="L232" s="34"/>
    </row>
    <row r="233" spans="1:12" ht="15.75" x14ac:dyDescent="0.25">
      <c r="A233" s="5"/>
      <c r="B233" s="24"/>
      <c r="C233" s="24" t="s">
        <v>49</v>
      </c>
      <c r="D233" s="24"/>
      <c r="E233" s="24"/>
      <c r="F233" s="38">
        <v>89500</v>
      </c>
      <c r="G233" s="38">
        <v>86300</v>
      </c>
      <c r="H233" s="38">
        <v>85900</v>
      </c>
      <c r="I233" s="38">
        <v>84600</v>
      </c>
      <c r="J233" s="38">
        <v>83200</v>
      </c>
      <c r="K233" s="38">
        <v>81800</v>
      </c>
      <c r="L233" s="38">
        <v>80700</v>
      </c>
    </row>
    <row r="234" spans="1:12" ht="15.75" x14ac:dyDescent="0.25">
      <c r="A234" s="5"/>
      <c r="B234" s="24"/>
      <c r="C234" s="24"/>
      <c r="D234" s="24"/>
      <c r="E234" s="24" t="s">
        <v>50</v>
      </c>
      <c r="F234" s="38">
        <v>76700</v>
      </c>
      <c r="G234" s="38">
        <v>74600</v>
      </c>
      <c r="H234" s="38">
        <v>74800</v>
      </c>
      <c r="I234" s="38">
        <v>74100</v>
      </c>
      <c r="J234" s="38">
        <v>73300</v>
      </c>
      <c r="K234" s="38">
        <v>72500</v>
      </c>
      <c r="L234" s="38">
        <v>72000</v>
      </c>
    </row>
    <row r="235" spans="1:12" ht="15.75" x14ac:dyDescent="0.25">
      <c r="A235" s="5"/>
      <c r="B235" s="24"/>
      <c r="C235" s="24"/>
      <c r="D235" s="24"/>
      <c r="E235" s="24" t="s">
        <v>51</v>
      </c>
      <c r="F235" s="38">
        <v>103400</v>
      </c>
      <c r="G235" s="38">
        <v>99100</v>
      </c>
      <c r="H235" s="38">
        <v>98100</v>
      </c>
      <c r="I235" s="38">
        <v>96000</v>
      </c>
      <c r="J235" s="38">
        <v>94000</v>
      </c>
      <c r="K235" s="38">
        <v>91900</v>
      </c>
      <c r="L235" s="38">
        <v>90300</v>
      </c>
    </row>
    <row r="236" spans="1:12" ht="15.75" x14ac:dyDescent="0.25">
      <c r="A236" s="5"/>
      <c r="B236" s="24"/>
      <c r="C236" s="24"/>
      <c r="D236" s="24"/>
      <c r="E236" s="24"/>
      <c r="F236" s="34"/>
      <c r="G236" s="34"/>
      <c r="H236" s="34"/>
      <c r="I236" s="34"/>
      <c r="J236" s="34"/>
      <c r="K236" s="34"/>
      <c r="L236" s="34"/>
    </row>
    <row r="237" spans="1:12" ht="15.75" x14ac:dyDescent="0.25">
      <c r="A237" s="5"/>
      <c r="B237" s="24"/>
      <c r="C237" s="24" t="s">
        <v>52</v>
      </c>
      <c r="D237" s="24"/>
      <c r="E237" s="24"/>
      <c r="F237" s="38">
        <v>60600</v>
      </c>
      <c r="G237" s="38">
        <v>64900</v>
      </c>
      <c r="H237" s="38">
        <v>71300</v>
      </c>
      <c r="I237" s="38">
        <v>77300</v>
      </c>
      <c r="J237" s="38">
        <v>83500</v>
      </c>
      <c r="K237" s="38">
        <v>88800</v>
      </c>
      <c r="L237" s="38">
        <v>93500</v>
      </c>
    </row>
    <row r="238" spans="1:12" ht="15.75" x14ac:dyDescent="0.25">
      <c r="A238" s="5"/>
      <c r="B238" s="24"/>
      <c r="C238" s="24"/>
      <c r="D238" s="24"/>
      <c r="E238" s="24" t="s">
        <v>92</v>
      </c>
      <c r="F238" s="38">
        <v>52200</v>
      </c>
      <c r="G238" s="38">
        <v>56100</v>
      </c>
      <c r="H238" s="38">
        <v>62000</v>
      </c>
      <c r="I238" s="38">
        <v>67500</v>
      </c>
      <c r="J238" s="38">
        <v>73200</v>
      </c>
      <c r="K238" s="38">
        <v>78200</v>
      </c>
      <c r="L238" s="38">
        <v>82600</v>
      </c>
    </row>
    <row r="239" spans="1:12" ht="15.75" x14ac:dyDescent="0.25">
      <c r="A239" s="5"/>
      <c r="B239" s="24"/>
      <c r="C239" s="24"/>
      <c r="D239" s="24"/>
      <c r="E239" s="24" t="s">
        <v>53</v>
      </c>
      <c r="F239" s="38">
        <v>69000</v>
      </c>
      <c r="G239" s="38">
        <v>73600</v>
      </c>
      <c r="H239" s="38">
        <v>80700</v>
      </c>
      <c r="I239" s="38">
        <v>87200</v>
      </c>
      <c r="J239" s="38">
        <v>93900</v>
      </c>
      <c r="K239" s="38">
        <v>99600</v>
      </c>
      <c r="L239" s="38">
        <v>104600</v>
      </c>
    </row>
    <row r="240" spans="1:12" ht="15.75" x14ac:dyDescent="0.25">
      <c r="A240" s="5"/>
      <c r="B240" s="24"/>
      <c r="C240" s="24"/>
      <c r="D240" s="24"/>
      <c r="E240" s="24"/>
      <c r="F240" s="34"/>
      <c r="G240" s="34"/>
      <c r="H240" s="34"/>
      <c r="I240" s="34"/>
      <c r="J240" s="34"/>
      <c r="K240" s="34"/>
      <c r="L240" s="34"/>
    </row>
    <row r="241" spans="1:12" ht="15.75" x14ac:dyDescent="0.25">
      <c r="A241" s="5"/>
      <c r="B241" s="24"/>
      <c r="C241" s="24" t="s">
        <v>54</v>
      </c>
      <c r="D241" s="24"/>
      <c r="E241" s="24"/>
      <c r="F241" s="38">
        <v>4010</v>
      </c>
      <c r="G241" s="38">
        <v>4680</v>
      </c>
      <c r="H241" s="38">
        <v>5500</v>
      </c>
      <c r="I241" s="38">
        <v>6010</v>
      </c>
      <c r="J241" s="38">
        <v>6690</v>
      </c>
      <c r="K241" s="38">
        <v>7450</v>
      </c>
      <c r="L241" s="38">
        <v>8310</v>
      </c>
    </row>
    <row r="242" spans="1:12" ht="15.75" x14ac:dyDescent="0.25">
      <c r="A242" s="5"/>
      <c r="B242" s="24"/>
      <c r="C242" s="24"/>
      <c r="D242" s="24"/>
      <c r="E242" s="24" t="s">
        <v>55</v>
      </c>
      <c r="F242" s="38">
        <v>3670</v>
      </c>
      <c r="G242" s="38">
        <v>4280</v>
      </c>
      <c r="H242" s="38">
        <v>5020</v>
      </c>
      <c r="I242" s="38">
        <v>5480</v>
      </c>
      <c r="J242" s="38">
        <v>6070</v>
      </c>
      <c r="K242" s="38">
        <v>6740</v>
      </c>
      <c r="L242" s="38">
        <v>7510</v>
      </c>
    </row>
    <row r="243" spans="1:12" ht="15.75" x14ac:dyDescent="0.25">
      <c r="A243" s="5"/>
      <c r="B243" s="24"/>
      <c r="C243" s="24"/>
      <c r="D243" s="24"/>
      <c r="E243" s="24" t="s">
        <v>80</v>
      </c>
      <c r="F243" s="38">
        <v>4350</v>
      </c>
      <c r="G243" s="38">
        <v>5090</v>
      </c>
      <c r="H243" s="38">
        <v>5980</v>
      </c>
      <c r="I243" s="38">
        <v>6570</v>
      </c>
      <c r="J243" s="38">
        <v>7320</v>
      </c>
      <c r="K243" s="38">
        <v>8170</v>
      </c>
      <c r="L243" s="38">
        <v>9130</v>
      </c>
    </row>
    <row r="244" spans="1:12" ht="15.75" x14ac:dyDescent="0.25">
      <c r="A244" s="5"/>
      <c r="B244" s="24"/>
      <c r="C244" s="24"/>
      <c r="D244" s="24"/>
      <c r="E244" s="24"/>
      <c r="F244" s="54"/>
      <c r="G244" s="34"/>
      <c r="H244" s="34"/>
      <c r="I244" s="34"/>
      <c r="J244" s="34"/>
      <c r="K244" s="34"/>
      <c r="L244" s="34"/>
    </row>
    <row r="245" spans="1:12" ht="15.75" x14ac:dyDescent="0.25">
      <c r="A245" s="5"/>
      <c r="B245" s="24"/>
      <c r="C245" s="24" t="s">
        <v>106</v>
      </c>
      <c r="D245" s="24"/>
      <c r="E245" s="24"/>
      <c r="F245" s="38">
        <v>2620</v>
      </c>
      <c r="G245" s="38">
        <v>2910</v>
      </c>
      <c r="H245" s="38">
        <v>3320</v>
      </c>
      <c r="I245" s="38">
        <v>3500</v>
      </c>
      <c r="J245" s="38">
        <v>3690</v>
      </c>
      <c r="K245" s="38">
        <v>3890</v>
      </c>
      <c r="L245" s="38">
        <v>4100</v>
      </c>
    </row>
    <row r="246" spans="1:12" ht="15.75" x14ac:dyDescent="0.25">
      <c r="A246" s="5"/>
      <c r="B246" s="24"/>
      <c r="C246" s="24"/>
      <c r="D246" s="24"/>
      <c r="E246" s="24"/>
      <c r="F246" s="34"/>
      <c r="G246" s="34"/>
      <c r="H246" s="34"/>
      <c r="I246" s="34"/>
      <c r="J246" s="34"/>
      <c r="K246" s="34"/>
      <c r="L246" s="34"/>
    </row>
    <row r="247" spans="1:12" ht="15.75" x14ac:dyDescent="0.25">
      <c r="A247" s="5"/>
      <c r="B247" s="24"/>
      <c r="C247" s="24" t="s">
        <v>58</v>
      </c>
      <c r="D247" s="24"/>
      <c r="E247" s="24"/>
      <c r="F247" s="55">
        <v>1.00013901055092</v>
      </c>
      <c r="G247" s="55">
        <v>0.99983993880000011</v>
      </c>
      <c r="H247" s="55">
        <v>0.99986994900000004</v>
      </c>
      <c r="I247" s="55">
        <v>0.99988996500000005</v>
      </c>
      <c r="J247" s="55">
        <v>0.99985997250000003</v>
      </c>
      <c r="K247" s="55">
        <v>0.99975000000000003</v>
      </c>
      <c r="L247" s="55">
        <v>0.99973000499999998</v>
      </c>
    </row>
    <row r="248" spans="1:12" ht="15.75" x14ac:dyDescent="0.25">
      <c r="A248" s="5"/>
      <c r="C248" s="24" t="s">
        <v>59</v>
      </c>
      <c r="D248" s="24"/>
      <c r="E248" s="24"/>
      <c r="F248" s="55">
        <v>1.00106227471916</v>
      </c>
      <c r="G248" s="55">
        <v>1.00081611952</v>
      </c>
      <c r="H248" s="55">
        <v>1.0006383600000002</v>
      </c>
      <c r="I248" s="55">
        <v>1.000538704</v>
      </c>
      <c r="J248" s="55">
        <v>1.0005389280000001</v>
      </c>
      <c r="K248" s="55">
        <v>1.0005391320000001</v>
      </c>
      <c r="L248" s="55">
        <v>1.000539316</v>
      </c>
    </row>
    <row r="249" spans="1:12" s="25" customFormat="1" ht="14.25" customHeight="1" x14ac:dyDescent="0.25">
      <c r="A249" s="19"/>
      <c r="C249" s="24" t="s">
        <v>60</v>
      </c>
      <c r="D249" s="24"/>
      <c r="E249" s="24"/>
      <c r="F249" s="55">
        <v>1.0006995559279999</v>
      </c>
      <c r="G249" s="55">
        <v>0.99987649739999995</v>
      </c>
      <c r="H249" s="55">
        <v>0.99978480000000003</v>
      </c>
      <c r="I249" s="55">
        <v>0.99968520000000005</v>
      </c>
      <c r="J249" s="55">
        <v>0.99958560000000007</v>
      </c>
      <c r="K249" s="55">
        <v>0.9994860000000001</v>
      </c>
      <c r="L249" s="55">
        <v>0.99938640000000012</v>
      </c>
    </row>
    <row r="250" spans="1:12" s="25" customFormat="1" ht="14.25" customHeight="1" x14ac:dyDescent="0.25">
      <c r="A250" s="19"/>
      <c r="C250" s="24"/>
      <c r="D250" s="24"/>
      <c r="E250" s="24"/>
      <c r="F250" s="34"/>
      <c r="G250" s="34"/>
      <c r="H250" s="34"/>
      <c r="I250" s="34"/>
      <c r="J250" s="34"/>
      <c r="K250" s="34"/>
      <c r="L250" s="34"/>
    </row>
    <row r="251" spans="1:12" s="25" customFormat="1" ht="14.25" customHeight="1" x14ac:dyDescent="0.25">
      <c r="A251" s="19"/>
      <c r="C251" s="24" t="s">
        <v>121</v>
      </c>
      <c r="D251" s="24"/>
      <c r="E251" s="24"/>
      <c r="F251" s="34"/>
      <c r="G251" s="34"/>
      <c r="H251" s="34"/>
      <c r="I251" s="34"/>
      <c r="J251" s="34"/>
      <c r="K251" s="34"/>
      <c r="L251" s="34"/>
    </row>
    <row r="252" spans="1:12" s="25" customFormat="1" ht="14.25" customHeight="1" x14ac:dyDescent="0.25">
      <c r="A252" s="19"/>
      <c r="C252" s="27"/>
      <c r="D252" s="24" t="s">
        <v>116</v>
      </c>
      <c r="E252" s="24"/>
      <c r="F252" s="38">
        <v>895200</v>
      </c>
      <c r="G252" s="38">
        <v>703600</v>
      </c>
      <c r="H252" s="38">
        <v>863000</v>
      </c>
      <c r="I252" s="38">
        <v>901000</v>
      </c>
      <c r="J252" s="38">
        <v>934000</v>
      </c>
      <c r="K252" s="38">
        <v>941000</v>
      </c>
      <c r="L252" s="38">
        <v>956000</v>
      </c>
    </row>
    <row r="253" spans="1:12" s="25" customFormat="1" ht="14.25" customHeight="1" x14ac:dyDescent="0.25">
      <c r="A253" s="19"/>
      <c r="C253" s="27"/>
      <c r="D253" s="24" t="s">
        <v>120</v>
      </c>
      <c r="E253" s="24"/>
      <c r="F253" s="38">
        <v>865000</v>
      </c>
      <c r="G253" s="38">
        <v>913000</v>
      </c>
      <c r="H253" s="38">
        <v>951000</v>
      </c>
      <c r="I253" s="38">
        <v>974000</v>
      </c>
      <c r="J253" s="38">
        <v>1000000</v>
      </c>
      <c r="K253" s="38">
        <v>1026000</v>
      </c>
      <c r="L253" s="38">
        <v>1053000</v>
      </c>
    </row>
    <row r="254" spans="1:12" s="25" customFormat="1" ht="14.25" customHeight="1" x14ac:dyDescent="0.25">
      <c r="A254" s="19"/>
      <c r="C254" s="27"/>
      <c r="D254" s="24" t="s">
        <v>119</v>
      </c>
      <c r="E254" s="24"/>
      <c r="F254" s="38">
        <v>828000</v>
      </c>
      <c r="G254" s="38">
        <v>927000</v>
      </c>
      <c r="H254" s="38">
        <v>752000</v>
      </c>
      <c r="I254" s="38">
        <v>758000</v>
      </c>
      <c r="J254" s="38">
        <v>758000</v>
      </c>
      <c r="K254" s="38">
        <v>763000</v>
      </c>
      <c r="L254" s="38">
        <v>772000</v>
      </c>
    </row>
    <row r="255" spans="1:12" s="25" customFormat="1" ht="14.25" customHeight="1" x14ac:dyDescent="0.25">
      <c r="A255" s="19"/>
      <c r="C255" s="27"/>
      <c r="D255" s="24" t="s">
        <v>117</v>
      </c>
      <c r="E255" s="24"/>
      <c r="F255" s="38">
        <v>289000</v>
      </c>
      <c r="G255" s="38">
        <v>346000</v>
      </c>
      <c r="H255" s="38">
        <v>333000</v>
      </c>
      <c r="I255" s="38">
        <v>340000</v>
      </c>
      <c r="J255" s="38">
        <v>347000</v>
      </c>
      <c r="K255" s="38">
        <v>355000</v>
      </c>
      <c r="L255" s="38">
        <v>362000</v>
      </c>
    </row>
    <row r="256" spans="1:12" ht="12.75" customHeight="1" x14ac:dyDescent="0.25">
      <c r="A256" s="19"/>
      <c r="B256" s="21"/>
      <c r="C256" s="3"/>
      <c r="D256" s="3"/>
      <c r="E256" s="3"/>
    </row>
  </sheetData>
  <mergeCells count="2">
    <mergeCell ref="C157:E157"/>
    <mergeCell ref="C156:E156"/>
  </mergeCells>
  <phoneticPr fontId="26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2016-07-29, dnr VER 2016-3</oddFooter>
  </headerFooter>
  <rowBreaks count="3" manualBreakCount="3">
    <brk id="38" max="16383" man="1"/>
    <brk id="142" max="16383" man="1"/>
    <brk id="1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8"/>
  <sheetViews>
    <sheetView workbookViewId="0">
      <selection activeCell="Q24" sqref="Q24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3" width="12.28515625" bestFit="1" customWidth="1"/>
    <col min="4" max="4" width="12.5703125" bestFit="1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85546875" customWidth="1"/>
  </cols>
  <sheetData>
    <row r="3" spans="1:11" x14ac:dyDescent="0.2">
      <c r="B3" s="8"/>
      <c r="C3" s="8"/>
      <c r="D3" s="8">
        <v>2014</v>
      </c>
      <c r="E3" s="8">
        <v>2015</v>
      </c>
      <c r="F3" s="8">
        <v>2016</v>
      </c>
      <c r="G3" s="8">
        <v>2017</v>
      </c>
      <c r="H3" s="8">
        <v>2018</v>
      </c>
      <c r="I3" s="8">
        <v>2019</v>
      </c>
      <c r="J3" s="8">
        <v>2020</v>
      </c>
      <c r="K3" s="8"/>
    </row>
    <row r="4" spans="1:11" x14ac:dyDescent="0.2">
      <c r="A4" s="29" t="str">
        <f>Enkät!B42</f>
        <v>1:1 Garantipension till ålderspension</v>
      </c>
      <c r="B4" s="29"/>
      <c r="C4" s="29"/>
      <c r="D4" s="29">
        <f>Enkät!F43</f>
        <v>16539279</v>
      </c>
      <c r="E4" s="29">
        <f>Enkät!G43</f>
        <v>15760966</v>
      </c>
      <c r="F4" s="29">
        <f>Enkät!H43</f>
        <v>14154300</v>
      </c>
      <c r="G4" s="29">
        <f>Enkät!I43</f>
        <v>13365900</v>
      </c>
      <c r="H4" s="29">
        <f>Enkät!J43</f>
        <v>12733500</v>
      </c>
      <c r="I4" s="29">
        <f>Enkät!K43</f>
        <v>12724200</v>
      </c>
      <c r="J4" s="29">
        <f>Enkät!L43</f>
        <v>13193900</v>
      </c>
      <c r="K4" s="29"/>
    </row>
    <row r="5" spans="1:11" x14ac:dyDescent="0.2">
      <c r="A5" s="29" t="str">
        <f>Enkät!B77</f>
        <v>1:2 Efterlevandepensioner till vuxna</v>
      </c>
      <c r="B5" s="29"/>
      <c r="C5" s="29"/>
      <c r="D5" s="29">
        <f>Enkät!F78</f>
        <v>13035233</v>
      </c>
      <c r="E5" s="29">
        <f>Enkät!G78</f>
        <v>12427490</v>
      </c>
      <c r="F5" s="29">
        <f>Enkät!H78</f>
        <v>11919900</v>
      </c>
      <c r="G5" s="29">
        <f>Enkät!I78</f>
        <v>11543700</v>
      </c>
      <c r="H5" s="29">
        <f>Enkät!J78</f>
        <v>11099700</v>
      </c>
      <c r="I5" s="29">
        <f>Enkät!K78</f>
        <v>10595500</v>
      </c>
      <c r="J5" s="29">
        <f>Enkät!L78</f>
        <v>10026000</v>
      </c>
      <c r="K5" s="29"/>
    </row>
    <row r="6" spans="1:11" x14ac:dyDescent="0.2">
      <c r="A6" s="29" t="str">
        <f>Enkät!B116</f>
        <v>1:3 Bostadstillägg till pensionärer</v>
      </c>
      <c r="B6" s="29"/>
      <c r="C6" s="29"/>
      <c r="D6" s="29">
        <f>Enkät!F117</f>
        <v>8492629.1835188568</v>
      </c>
      <c r="E6" s="29">
        <f>Enkät!G117</f>
        <v>8588937.3250882532</v>
      </c>
      <c r="F6" s="29">
        <f>Enkät!H117</f>
        <v>8460100</v>
      </c>
      <c r="G6" s="29">
        <f>Enkät!I117</f>
        <v>8305800</v>
      </c>
      <c r="H6" s="29">
        <f>Enkät!J117</f>
        <v>8246700</v>
      </c>
      <c r="I6" s="29">
        <f>Enkät!K117</f>
        <v>8307800</v>
      </c>
      <c r="J6" s="29">
        <f>Enkät!L117</f>
        <v>8438000</v>
      </c>
      <c r="K6" s="29"/>
    </row>
    <row r="7" spans="1:11" x14ac:dyDescent="0.2">
      <c r="A7" s="29" t="str">
        <f>Enkät!B143</f>
        <v>1:4 Äldreförsörjningsstöd</v>
      </c>
      <c r="B7" s="29"/>
      <c r="C7" s="29"/>
      <c r="D7" s="29">
        <f>Enkät!F144</f>
        <v>723766.73878058069</v>
      </c>
      <c r="E7" s="29">
        <f>Enkät!G144</f>
        <v>803415.55167325225</v>
      </c>
      <c r="F7" s="29">
        <f>Enkät!H144</f>
        <v>884800</v>
      </c>
      <c r="G7" s="29">
        <f>Enkät!I144</f>
        <v>941200</v>
      </c>
      <c r="H7" s="29">
        <f>Enkät!J144</f>
        <v>1020100</v>
      </c>
      <c r="I7" s="29">
        <f>Enkät!K144</f>
        <v>1095800</v>
      </c>
      <c r="J7" s="29">
        <f>Enkät!L144</f>
        <v>1175400</v>
      </c>
      <c r="K7" s="29"/>
    </row>
    <row r="8" spans="1:11" x14ac:dyDescent="0.2">
      <c r="A8" s="29" t="str">
        <f>Enkät!B169</f>
        <v>2:1.1 Pensionsmyndigheten</v>
      </c>
      <c r="B8" s="29"/>
      <c r="C8" s="29"/>
      <c r="D8" s="29">
        <f>Enkät!F60</f>
        <v>25800</v>
      </c>
      <c r="E8" s="29">
        <f>Enkät!G60</f>
        <v>25300</v>
      </c>
      <c r="F8" s="29">
        <f>Enkät!H60</f>
        <v>24500</v>
      </c>
      <c r="G8" s="29">
        <f>Enkät!I60</f>
        <v>24200</v>
      </c>
      <c r="H8" s="29">
        <f>Enkät!J60</f>
        <v>23900</v>
      </c>
      <c r="I8" s="29">
        <f>Enkät!K60</f>
        <v>24200</v>
      </c>
      <c r="J8" s="29">
        <f>Enkät!L60</f>
        <v>24600</v>
      </c>
      <c r="K8" s="29"/>
    </row>
    <row r="9" spans="1:11" x14ac:dyDescent="0.2">
      <c r="A9" s="29" t="str">
        <f>Enkät!B203</f>
        <v>Ålderspensionssystemet vid sidan av statens budget</v>
      </c>
      <c r="B9" s="29"/>
      <c r="C9" s="38"/>
      <c r="D9" s="29">
        <f>Enkät!F204/1000000</f>
        <v>262.72669999999999</v>
      </c>
      <c r="E9" s="29">
        <f>Enkät!G204/1000000</f>
        <v>273.47449999999998</v>
      </c>
      <c r="F9" s="29">
        <f>Enkät!H204/1000000</f>
        <v>292.93</v>
      </c>
      <c r="G9" s="29">
        <f>Enkät!I204/1000000</f>
        <v>309.226</v>
      </c>
      <c r="H9" s="29">
        <f>Enkät!J204/1000000</f>
        <v>325.68099999999998</v>
      </c>
      <c r="I9" s="29">
        <f>Enkät!K204/1000000</f>
        <v>338.529</v>
      </c>
      <c r="J9" s="29">
        <f>Enkät!L204/1000000</f>
        <v>349.52699999999999</v>
      </c>
      <c r="K9" s="29"/>
    </row>
    <row r="10" spans="1:11" x14ac:dyDescent="0.2">
      <c r="A10" s="29" t="str">
        <f>Enkät!B174</f>
        <v>1:5 Barnpension och efterlevandestöd</v>
      </c>
      <c r="B10" s="29"/>
      <c r="C10" s="29"/>
      <c r="D10" s="29">
        <f>Enkät!F175</f>
        <v>876454</v>
      </c>
      <c r="E10" s="29">
        <f>Enkät!G175</f>
        <v>904916</v>
      </c>
      <c r="F10" s="29">
        <f>Enkät!H175</f>
        <v>929400</v>
      </c>
      <c r="G10" s="29">
        <f>Enkät!I175</f>
        <v>1047900</v>
      </c>
      <c r="H10" s="29">
        <f>Enkät!J175</f>
        <v>1199900</v>
      </c>
      <c r="I10" s="29">
        <f>Enkät!K175</f>
        <v>1240500</v>
      </c>
      <c r="J10" s="29">
        <f>Enkät!L175</f>
        <v>1241600</v>
      </c>
      <c r="K10" s="29"/>
    </row>
    <row r="11" spans="1:11" x14ac:dyDescent="0.2">
      <c r="A11" s="29" t="str">
        <f>Enkät!B189</f>
        <v>1:7 Pensionsrätt för barnår, anslag</v>
      </c>
      <c r="B11" s="29"/>
      <c r="C11" s="29"/>
      <c r="D11" s="29">
        <f>Enkät!F190</f>
        <v>6732310</v>
      </c>
      <c r="E11" s="29">
        <f>Enkät!G190</f>
        <v>6875558</v>
      </c>
      <c r="F11" s="29">
        <f>Enkät!H190</f>
        <v>7237862</v>
      </c>
      <c r="G11" s="29">
        <f>Enkät!I190</f>
        <v>7487000</v>
      </c>
      <c r="H11" s="29">
        <f>Enkät!J190</f>
        <v>7514300</v>
      </c>
      <c r="I11" s="29">
        <f>Enkät!K190</f>
        <v>7877600</v>
      </c>
      <c r="J11" s="29">
        <f>Enkät!L190</f>
        <v>8308299.9999999991</v>
      </c>
      <c r="K11" s="29"/>
    </row>
    <row r="14" spans="1:11" x14ac:dyDescent="0.2">
      <c r="A14" t="s">
        <v>142</v>
      </c>
      <c r="B14" s="29"/>
      <c r="C14" s="29"/>
      <c r="D14" s="29">
        <f t="shared" ref="D14:E14" si="0">(D4+D5+D6+D7+D10+D11)/1000000</f>
        <v>46.39967192229944</v>
      </c>
      <c r="E14" s="29">
        <f t="shared" si="0"/>
        <v>45.361282876761514</v>
      </c>
      <c r="F14" s="29">
        <f>(F4+F5+F6+F7+F10+F11)/1000000</f>
        <v>43.586362000000001</v>
      </c>
      <c r="G14" s="29">
        <f>(G4+G5+G6+G7+G10+G11)/1000000</f>
        <v>42.691499999999998</v>
      </c>
      <c r="H14" s="29">
        <f>(H4+H5+H6+H7+H10+H11)/1000000</f>
        <v>41.8142</v>
      </c>
      <c r="I14" s="29">
        <f>(I4+I5+I6+I7+I10+I11)/1000000</f>
        <v>41.8414</v>
      </c>
      <c r="J14" s="29">
        <f>(J4+J5+J6+J7+J10+J11)/1000000</f>
        <v>42.383200000000002</v>
      </c>
      <c r="K14" s="29"/>
    </row>
    <row r="15" spans="1:11" x14ac:dyDescent="0.2">
      <c r="B15" s="29"/>
      <c r="C15" s="29"/>
      <c r="D15" s="29">
        <f t="shared" ref="D15:H15" si="1">D14+D9</f>
        <v>309.12637192229943</v>
      </c>
      <c r="E15" s="29">
        <f t="shared" si="1"/>
        <v>318.83578287676147</v>
      </c>
      <c r="F15" s="29">
        <f t="shared" si="1"/>
        <v>336.51636200000002</v>
      </c>
      <c r="G15" s="29">
        <f t="shared" si="1"/>
        <v>351.91750000000002</v>
      </c>
      <c r="H15" s="29">
        <f t="shared" si="1"/>
        <v>367.49519999999995</v>
      </c>
      <c r="I15" s="29">
        <f t="shared" ref="I15:J15" si="2">I14+I9</f>
        <v>380.37040000000002</v>
      </c>
      <c r="J15" s="29">
        <f t="shared" si="2"/>
        <v>391.91019999999997</v>
      </c>
      <c r="K15" s="29"/>
    </row>
    <row r="17" spans="1:11" x14ac:dyDescent="0.2">
      <c r="C17" s="32"/>
      <c r="D17" s="32">
        <f t="shared" ref="D17:I17" si="3">D3</f>
        <v>2014</v>
      </c>
      <c r="E17" s="32">
        <f t="shared" si="3"/>
        <v>2015</v>
      </c>
      <c r="F17" s="32">
        <f t="shared" si="3"/>
        <v>2016</v>
      </c>
      <c r="G17" s="32">
        <f t="shared" si="3"/>
        <v>2017</v>
      </c>
      <c r="H17" s="32">
        <f t="shared" si="3"/>
        <v>2018</v>
      </c>
      <c r="I17" s="32">
        <f t="shared" si="3"/>
        <v>2019</v>
      </c>
      <c r="J17" s="32">
        <f t="shared" ref="J17" si="4">J3</f>
        <v>2020</v>
      </c>
      <c r="K17" s="32"/>
    </row>
    <row r="18" spans="1:11" x14ac:dyDescent="0.2">
      <c r="A18" t="s">
        <v>156</v>
      </c>
      <c r="C18" s="29"/>
      <c r="D18" s="29">
        <f>Enkät!F205/1000000</f>
        <v>257.98779999999999</v>
      </c>
      <c r="E18" s="29">
        <f>Enkät!G205/1000000</f>
        <v>267.46620000000001</v>
      </c>
      <c r="F18" s="29">
        <f>Enkät!H205/1000000</f>
        <v>285.334</v>
      </c>
      <c r="G18" s="29">
        <f>Enkät!I205/1000000</f>
        <v>300.34300000000002</v>
      </c>
      <c r="H18" s="29">
        <f>Enkät!J205/1000000</f>
        <v>315.19600000000003</v>
      </c>
      <c r="I18" s="29">
        <f>Enkät!K205/1000000</f>
        <v>326.17599999999999</v>
      </c>
      <c r="J18" s="29">
        <f>Enkät!L205/1000000</f>
        <v>335.02199999999999</v>
      </c>
      <c r="K18" s="29"/>
    </row>
    <row r="19" spans="1:11" x14ac:dyDescent="0.2">
      <c r="A19" t="s">
        <v>149</v>
      </c>
      <c r="C19" s="29"/>
      <c r="D19" s="29">
        <f>(Enkät!F211+Enkät!F212)/1000000</f>
        <v>4.7389000000000001</v>
      </c>
      <c r="E19" s="29">
        <f>(Enkät!G211+Enkät!G212)/1000000</f>
        <v>6.0083000000000002</v>
      </c>
      <c r="F19" s="29">
        <f>(Enkät!H211+Enkät!H212)/1000000</f>
        <v>7.5960000000000001</v>
      </c>
      <c r="G19" s="29">
        <f>(Enkät!I211+Enkät!I212)/1000000</f>
        <v>8.8829999999999991</v>
      </c>
      <c r="H19" s="29">
        <f>(Enkät!J211+Enkät!J212)/1000000</f>
        <v>10.484999999999999</v>
      </c>
      <c r="I19" s="29">
        <f>(Enkät!K211+Enkät!K212)/1000000</f>
        <v>12.353</v>
      </c>
      <c r="J19" s="29">
        <f>(Enkät!L211+Enkät!L212)/1000000</f>
        <v>14.505000000000001</v>
      </c>
      <c r="K19" s="29"/>
    </row>
    <row r="20" spans="1:11" x14ac:dyDescent="0.2">
      <c r="A20" t="s">
        <v>142</v>
      </c>
      <c r="B20" s="29"/>
      <c r="C20" s="29"/>
      <c r="D20" s="29">
        <f>D14</f>
        <v>46.39967192229944</v>
      </c>
      <c r="E20" s="29">
        <f t="shared" ref="E20:I20" si="5">E14</f>
        <v>45.361282876761514</v>
      </c>
      <c r="F20" s="29">
        <f t="shared" si="5"/>
        <v>43.586362000000001</v>
      </c>
      <c r="G20" s="29">
        <f t="shared" si="5"/>
        <v>42.691499999999998</v>
      </c>
      <c r="H20" s="29">
        <f t="shared" si="5"/>
        <v>41.8142</v>
      </c>
      <c r="I20" s="29">
        <f t="shared" si="5"/>
        <v>41.8414</v>
      </c>
      <c r="J20" s="29">
        <f t="shared" ref="J20" si="6">J14</f>
        <v>42.383200000000002</v>
      </c>
      <c r="K20" s="29"/>
    </row>
    <row r="21" spans="1:11" x14ac:dyDescent="0.2">
      <c r="B21" s="29"/>
      <c r="C21" s="29"/>
      <c r="D21" s="29">
        <f t="shared" ref="D21:F21" si="7">SUM(D18:D20)</f>
        <v>309.12637192229943</v>
      </c>
      <c r="E21" s="29">
        <f t="shared" si="7"/>
        <v>318.83578287676153</v>
      </c>
      <c r="F21" s="29">
        <f t="shared" si="7"/>
        <v>336.51636200000002</v>
      </c>
      <c r="G21" s="29">
        <f t="shared" ref="G21:H21" si="8">SUM(G18:G20)</f>
        <v>351.91750000000002</v>
      </c>
      <c r="H21" s="29">
        <f t="shared" si="8"/>
        <v>367.49520000000007</v>
      </c>
      <c r="I21" s="29">
        <f t="shared" ref="I21:J21" si="9">SUM(I18:I20)</f>
        <v>380.37040000000002</v>
      </c>
      <c r="J21" s="29">
        <f t="shared" si="9"/>
        <v>391.91019999999997</v>
      </c>
      <c r="K21" s="29"/>
    </row>
    <row r="22" spans="1:11" x14ac:dyDescent="0.2">
      <c r="B22" s="29"/>
      <c r="C22" s="29"/>
      <c r="D22" s="29"/>
      <c r="E22" s="29"/>
      <c r="F22" s="29"/>
      <c r="G22" s="29"/>
      <c r="H22" s="29"/>
      <c r="I22" s="29"/>
    </row>
    <row r="23" spans="1:11" x14ac:dyDescent="0.2">
      <c r="A23" s="34" t="s">
        <v>166</v>
      </c>
      <c r="B23" s="29"/>
      <c r="C23" s="29"/>
      <c r="D23" s="57">
        <f>D21/Enkät!F35</f>
        <v>7.8895015776967795E-2</v>
      </c>
      <c r="E23" s="57">
        <f>E21/Enkät!G35</f>
        <v>7.6666659343136059E-2</v>
      </c>
      <c r="F23" s="57">
        <f>F21/Enkät!H35</f>
        <v>7.7028593723643971E-2</v>
      </c>
      <c r="G23" s="57">
        <f>G21/Enkät!I35</f>
        <v>7.7331386386805395E-2</v>
      </c>
      <c r="H23" s="57">
        <f>H21/Enkät!J35</f>
        <v>7.7404803515136372E-2</v>
      </c>
      <c r="I23" s="57">
        <f>I21/Enkät!K35</f>
        <v>7.6981643597756569E-2</v>
      </c>
      <c r="J23" s="57">
        <f>J21/Enkät!L35</f>
        <v>7.6195581351384115E-2</v>
      </c>
    </row>
    <row r="58" spans="4:11" x14ac:dyDescent="0.2">
      <c r="D58">
        <v>20</v>
      </c>
      <c r="E58">
        <v>20</v>
      </c>
      <c r="F58">
        <v>20</v>
      </c>
      <c r="G58">
        <v>20</v>
      </c>
      <c r="H58">
        <v>20</v>
      </c>
      <c r="I58">
        <v>20</v>
      </c>
      <c r="J58">
        <v>20</v>
      </c>
      <c r="K58">
        <v>20</v>
      </c>
    </row>
  </sheetData>
  <phoneticPr fontId="2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Company>Regeringskansliets förvaltningskontor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Hans Karlsson</cp:lastModifiedBy>
  <cp:lastPrinted>2016-03-15T13:37:09Z</cp:lastPrinted>
  <dcterms:created xsi:type="dcterms:W3CDTF">1999-06-16T10:30:48Z</dcterms:created>
  <dcterms:modified xsi:type="dcterms:W3CDTF">2016-07-26T08:35:16Z</dcterms:modified>
</cp:coreProperties>
</file>