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1760"/>
  </bookViews>
  <sheets>
    <sheet name="Enkät" sheetId="1" r:id="rId1"/>
    <sheet name="diagram" sheetId="2" r:id="rId2"/>
    <sheet name="ÄFS utveckling" sheetId="3" r:id="rId3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G1" i="3" l="1"/>
  <c r="H1" i="3" s="1"/>
  <c r="I1" i="3" s="1"/>
  <c r="J1" i="3" s="1"/>
  <c r="K1" i="3" s="1"/>
  <c r="L1" i="3" s="1"/>
  <c r="M1" i="3" s="1"/>
  <c r="N1" i="3" s="1"/>
  <c r="O1" i="3" s="1"/>
  <c r="P1" i="3" s="1"/>
  <c r="F1" i="3"/>
  <c r="E1" i="3"/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<sst xmlns="http://schemas.openxmlformats.org/spreadsheetml/2006/main" count="210" uniqueCount="177">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</sst>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0.00000"/>
    <numFmt numFmtId="172" formatCode="###\ ###\ ###\ ##0;\-###\ ###\ ###\ ##0;0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69" fontId="48" fillId="0" borderId="0"/>
    <xf numFmtId="0" fontId="8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7" fillId="0" borderId="0" applyFont="0" applyFill="0" applyBorder="0" applyAlignment="0" applyProtection="0"/>
    <xf numFmtId="0" fontId="49" fillId="13" borderId="9" applyNumberFormat="0" applyAlignment="0" applyProtection="0"/>
    <xf numFmtId="164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8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>
      <protection locked="0"/>
    </xf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69" fontId="48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1" fontId="8" fillId="0" borderId="0" xfId="0" applyNumberFormat="1" applyFont="1"/>
    <xf numFmtId="170" fontId="8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7" fontId="8" fillId="0" borderId="0" xfId="223" applyNumberFormat="1" applyFont="1" applyFill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167" fontId="8" fillId="0" borderId="0" xfId="0" applyNumberFormat="1" applyFont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9" fillId="0" borderId="0" xfId="0" applyNumberFormat="1" applyFont="1" applyBorder="1"/>
    <xf numFmtId="3" fontId="30" fillId="0" borderId="0" xfId="0" applyNumberFormat="1" applyFont="1" applyBorder="1"/>
    <xf numFmtId="3" fontId="0" fillId="0" borderId="0" xfId="0" applyNumberFormat="1" applyBorder="1"/>
    <xf numFmtId="166" fontId="30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7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vertic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257.98779999999999</c:v>
                </c:pt>
                <c:pt idx="1">
                  <c:v>267.46620000000001</c:v>
                </c:pt>
                <c:pt idx="2">
                  <c:v>285.267</c:v>
                </c:pt>
                <c:pt idx="3">
                  <c:v>299.596</c:v>
                </c:pt>
                <c:pt idx="4">
                  <c:v>315.18299999999999</c:v>
                </c:pt>
                <c:pt idx="5">
                  <c:v>326.66800000000001</c:v>
                </c:pt>
                <c:pt idx="6">
                  <c:v>337.25400000000002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4.7389000000000001</c:v>
                </c:pt>
                <c:pt idx="1">
                  <c:v>6.0083000000000002</c:v>
                </c:pt>
                <c:pt idx="2">
                  <c:v>7.617</c:v>
                </c:pt>
                <c:pt idx="3">
                  <c:v>8.9749999999999996</c:v>
                </c:pt>
                <c:pt idx="4">
                  <c:v>10.632999999999999</c:v>
                </c:pt>
                <c:pt idx="5">
                  <c:v>12.59</c:v>
                </c:pt>
                <c:pt idx="6">
                  <c:v>14.86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46.39967192229944</c:v>
                </c:pt>
                <c:pt idx="1">
                  <c:v>45.361282876761514</c:v>
                </c:pt>
                <c:pt idx="2">
                  <c:v>43.659661999999997</c:v>
                </c:pt>
                <c:pt idx="3">
                  <c:v>42.5383</c:v>
                </c:pt>
                <c:pt idx="4">
                  <c:v>41.5777</c:v>
                </c:pt>
                <c:pt idx="5">
                  <c:v>41.567700000000002</c:v>
                </c:pt>
                <c:pt idx="6">
                  <c:v>42.1113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381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394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671360"/>
        <c:axId val="236673280"/>
      </c:barChart>
      <c:catAx>
        <c:axId val="23667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3667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67328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36671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60"/>
  <sheetViews>
    <sheetView tabSelected="1" zoomScale="80" zoomScaleNormal="80" workbookViewId="0">
      <pane xSplit="1" ySplit="3" topLeftCell="B184" activePane="bottomRight" state="frozen"/>
      <selection pane="topRight" activeCell="B1" sqref="B1"/>
      <selection pane="bottomLeft" activeCell="A4" sqref="A4"/>
      <selection pane="bottomRight" activeCell="Q185" sqref="Q185"/>
    </sheetView>
  </sheetViews>
  <sheetFormatPr defaultRowHeight="12.75" x14ac:dyDescent="0.2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7" width="15.28515625" style="20" customWidth="1"/>
    <col min="8" max="8" width="14.85546875" style="20" customWidth="1"/>
    <col min="9" max="9" width="15" style="20" customWidth="1"/>
    <col min="10" max="10" width="13.85546875" style="20" bestFit="1" customWidth="1"/>
    <col min="11" max="12" width="13.85546875" style="20" customWidth="1"/>
    <col min="13" max="16384" width="9.140625" style="20"/>
  </cols>
  <sheetData>
    <row r="1" spans="1:14" ht="18.75" x14ac:dyDescent="0.3">
      <c r="A1" s="1" t="s">
        <v>147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</row>
    <row r="4" spans="1:14" ht="15.75" x14ac:dyDescent="0.25">
      <c r="A4" s="9"/>
      <c r="B4" s="9"/>
      <c r="C4" s="3"/>
      <c r="D4" s="3"/>
      <c r="E4" s="3"/>
      <c r="F4" s="37"/>
      <c r="G4" s="37"/>
      <c r="H4" s="37"/>
      <c r="I4" s="37"/>
      <c r="J4" s="37"/>
      <c r="K4" s="37"/>
      <c r="L4" s="37"/>
    </row>
    <row r="5" spans="1:14" ht="15.75" x14ac:dyDescent="0.25">
      <c r="A5" s="9"/>
      <c r="B5" s="10" t="s">
        <v>1</v>
      </c>
      <c r="C5" s="11"/>
      <c r="D5" s="11"/>
      <c r="E5" s="11"/>
      <c r="F5" s="72">
        <v>3.7291297198264406</v>
      </c>
      <c r="G5" s="72">
        <v>4.3258153394721388</v>
      </c>
      <c r="H5" s="72">
        <v>5.281507150890441</v>
      </c>
      <c r="I5" s="72">
        <v>5.0863262232231587</v>
      </c>
      <c r="J5" s="72">
        <v>4.7297491808528047</v>
      </c>
      <c r="K5" s="72">
        <v>4.2140988242733934</v>
      </c>
      <c r="L5" s="72">
        <v>3.8188571778705382</v>
      </c>
    </row>
    <row r="6" spans="1:14" ht="15.75" x14ac:dyDescent="0.25">
      <c r="A6" s="9"/>
      <c r="B6" s="10" t="s">
        <v>2</v>
      </c>
      <c r="C6" s="11"/>
      <c r="D6" s="11"/>
      <c r="E6" s="11"/>
      <c r="F6" s="72">
        <v>1.7378913687712272</v>
      </c>
      <c r="G6" s="72">
        <v>3.2548964638430711</v>
      </c>
      <c r="H6" s="72">
        <v>3.1560898418529382</v>
      </c>
      <c r="I6" s="72">
        <v>3.3612759717043694</v>
      </c>
      <c r="J6" s="72">
        <v>3.6251271263239015</v>
      </c>
      <c r="K6" s="72">
        <v>3.6312613699094776</v>
      </c>
      <c r="L6" s="72">
        <v>3.4083424688773345</v>
      </c>
    </row>
    <row r="7" spans="1:14" ht="15.75" x14ac:dyDescent="0.25">
      <c r="A7" s="9"/>
      <c r="B7" s="10"/>
      <c r="C7" s="11"/>
      <c r="D7" s="11"/>
      <c r="E7" s="11"/>
      <c r="F7" s="37"/>
      <c r="G7" s="37"/>
      <c r="H7" s="37"/>
      <c r="I7" s="37"/>
      <c r="J7" s="37"/>
      <c r="K7" s="37"/>
      <c r="L7" s="37"/>
      <c r="N7" s="37"/>
    </row>
    <row r="8" spans="1:14" ht="18.75" x14ac:dyDescent="0.25">
      <c r="A8" s="9"/>
      <c r="B8" s="10" t="s">
        <v>23</v>
      </c>
      <c r="C8" s="11"/>
      <c r="D8" s="11"/>
      <c r="E8" s="11"/>
      <c r="F8" s="72">
        <v>1.9194970186366955</v>
      </c>
      <c r="G8" s="72">
        <v>1.2206788162348881</v>
      </c>
      <c r="H8" s="72">
        <v>2.07799789761689</v>
      </c>
      <c r="I8" s="72">
        <v>1.6902285564489583</v>
      </c>
      <c r="J8" s="72">
        <v>1.089594823042539</v>
      </c>
      <c r="K8" s="72">
        <v>0.58602778869607519</v>
      </c>
      <c r="L8" s="72">
        <v>0.42068302671303126</v>
      </c>
    </row>
    <row r="9" spans="1:14" ht="15.75" x14ac:dyDescent="0.25">
      <c r="A9" s="9"/>
      <c r="B9" s="10" t="s">
        <v>118</v>
      </c>
      <c r="C9" s="11"/>
      <c r="D9" s="11"/>
      <c r="E9" s="11"/>
      <c r="F9" s="72">
        <v>1.4375196213319397</v>
      </c>
      <c r="G9" s="72">
        <v>1.3596916559870387</v>
      </c>
      <c r="H9" s="72">
        <v>1.7163222286179058</v>
      </c>
      <c r="I9" s="72">
        <v>1.3838051346104274</v>
      </c>
      <c r="J9" s="72">
        <v>1.0035560427595014</v>
      </c>
      <c r="K9" s="72">
        <v>0.73182216915950171</v>
      </c>
      <c r="L9" s="72">
        <v>0.57120059807380663</v>
      </c>
    </row>
    <row r="10" spans="1:14" ht="15.75" x14ac:dyDescent="0.25">
      <c r="A10" s="9"/>
      <c r="B10" s="10" t="s">
        <v>142</v>
      </c>
      <c r="C10" s="11"/>
      <c r="D10" s="11"/>
      <c r="E10" s="11"/>
      <c r="F10" s="38">
        <v>4772.3320000000003</v>
      </c>
      <c r="G10" s="38">
        <v>4837.2209999999995</v>
      </c>
      <c r="H10" s="38">
        <v>4920.2432992703725</v>
      </c>
      <c r="I10" s="38">
        <v>4988.329878681001</v>
      </c>
      <c r="J10" s="38">
        <v>5038.3905646112817</v>
      </c>
      <c r="K10" s="38">
        <v>5075.2626237319473</v>
      </c>
      <c r="L10" s="38">
        <v>5104.2525541925206</v>
      </c>
    </row>
    <row r="11" spans="1:14" ht="15.75" x14ac:dyDescent="0.25">
      <c r="A11" s="9"/>
      <c r="B11" s="10"/>
      <c r="C11" s="11"/>
      <c r="D11" s="11"/>
      <c r="E11" s="11"/>
      <c r="F11" s="37"/>
      <c r="G11" s="37"/>
      <c r="H11" s="37"/>
      <c r="I11" s="37"/>
      <c r="J11" s="37"/>
      <c r="K11" s="37"/>
      <c r="L11" s="37"/>
    </row>
    <row r="12" spans="1:14" ht="15.75" x14ac:dyDescent="0.25">
      <c r="A12" s="9"/>
      <c r="B12" s="10" t="s">
        <v>3</v>
      </c>
      <c r="C12" s="11"/>
      <c r="D12" s="11"/>
      <c r="E12" s="11"/>
      <c r="F12" s="72">
        <v>5.3197599323837972</v>
      </c>
      <c r="G12" s="72">
        <v>4.9869814600675433</v>
      </c>
      <c r="H12" s="72">
        <v>4.6243495159072587</v>
      </c>
      <c r="I12" s="72">
        <v>4.1909112198912499</v>
      </c>
      <c r="J12" s="72">
        <v>4.1365818806897368</v>
      </c>
      <c r="K12" s="72">
        <v>4.2549488318797986</v>
      </c>
      <c r="L12" s="72">
        <v>4.4474655685381421</v>
      </c>
    </row>
    <row r="13" spans="1:14" ht="15.75" x14ac:dyDescent="0.25">
      <c r="A13" s="9"/>
      <c r="B13" s="10" t="s">
        <v>146</v>
      </c>
      <c r="C13" s="11"/>
      <c r="D13" s="11"/>
      <c r="E13" s="11"/>
      <c r="F13" s="72">
        <v>8.9960645960329959</v>
      </c>
      <c r="G13" s="72">
        <v>8.6208771432728604</v>
      </c>
      <c r="H13" s="72">
        <v>8.2338463729503157</v>
      </c>
      <c r="I13" s="72">
        <v>7.9658480450575944</v>
      </c>
      <c r="J13" s="72">
        <v>8.170162838516779</v>
      </c>
      <c r="K13" s="72">
        <v>8.5771256032742969</v>
      </c>
      <c r="L13" s="72">
        <v>8.8165393535385181</v>
      </c>
    </row>
    <row r="14" spans="1:14" ht="15.75" x14ac:dyDescent="0.25">
      <c r="A14" s="9"/>
      <c r="B14" s="10" t="s">
        <v>143</v>
      </c>
      <c r="C14" s="11"/>
      <c r="D14" s="11"/>
      <c r="E14" s="11"/>
      <c r="F14" s="72">
        <v>7.9299907608424096</v>
      </c>
      <c r="G14" s="72">
        <v>7.3918312490906164</v>
      </c>
      <c r="H14" s="72">
        <v>6.7422099697182407</v>
      </c>
      <c r="I14" s="72">
        <v>6.2954889490746444</v>
      </c>
      <c r="J14" s="72">
        <v>6.2138766846748901</v>
      </c>
      <c r="K14" s="72">
        <v>6.3916847541028226</v>
      </c>
      <c r="L14" s="72">
        <v>6.6808788993741537</v>
      </c>
    </row>
    <row r="15" spans="1:14" ht="15.75" x14ac:dyDescent="0.25">
      <c r="A15" s="9"/>
      <c r="B15" s="10" t="s">
        <v>144</v>
      </c>
      <c r="C15" s="11"/>
      <c r="D15" s="11"/>
      <c r="E15" s="11"/>
      <c r="F15" s="38">
        <v>411.041</v>
      </c>
      <c r="G15" s="38">
        <v>386.09899999999999</v>
      </c>
      <c r="H15" s="38">
        <v>355.71627222785742</v>
      </c>
      <c r="I15" s="38">
        <v>335.13835431581379</v>
      </c>
      <c r="J15" s="38">
        <v>333.82270799765683</v>
      </c>
      <c r="K15" s="38">
        <v>346.54484112827959</v>
      </c>
      <c r="L15" s="38">
        <v>365.42235700666879</v>
      </c>
    </row>
    <row r="16" spans="1:14" ht="15.75" x14ac:dyDescent="0.25">
      <c r="A16" s="9"/>
      <c r="B16" s="10"/>
      <c r="C16" s="11"/>
      <c r="D16" s="11"/>
      <c r="E16" s="11"/>
      <c r="F16" s="37"/>
      <c r="G16" s="37"/>
      <c r="H16" s="37"/>
      <c r="I16" s="37"/>
      <c r="J16" s="37"/>
      <c r="K16" s="37"/>
      <c r="L16" s="37"/>
    </row>
    <row r="17" spans="1:16" ht="15.75" x14ac:dyDescent="0.25">
      <c r="A17" s="9"/>
      <c r="B17" s="10" t="s">
        <v>145</v>
      </c>
      <c r="C17" s="11"/>
      <c r="D17" s="11"/>
      <c r="E17" s="11"/>
      <c r="F17" s="38">
        <v>5183.3729999999996</v>
      </c>
      <c r="G17" s="38">
        <v>5223.32</v>
      </c>
      <c r="H17" s="38">
        <v>5275.9595714982297</v>
      </c>
      <c r="I17" s="38">
        <v>5323.4682329968155</v>
      </c>
      <c r="J17" s="38">
        <v>5372.2132726089385</v>
      </c>
      <c r="K17" s="38">
        <v>5421.8074648602269</v>
      </c>
      <c r="L17" s="38">
        <v>5469.6749111991894</v>
      </c>
      <c r="N17" s="37"/>
    </row>
    <row r="18" spans="1:16" ht="15.75" x14ac:dyDescent="0.25">
      <c r="A18" s="9"/>
      <c r="B18" s="10"/>
      <c r="C18" s="11"/>
      <c r="D18" s="11"/>
      <c r="E18" s="11"/>
      <c r="F18" s="37"/>
      <c r="G18" s="37"/>
      <c r="H18" s="37"/>
      <c r="I18" s="37"/>
      <c r="J18" s="37"/>
      <c r="K18" s="37"/>
      <c r="L18" s="37"/>
    </row>
    <row r="19" spans="1:16" ht="15.75" x14ac:dyDescent="0.25">
      <c r="A19" s="9"/>
      <c r="B19" s="10" t="s">
        <v>4</v>
      </c>
      <c r="C19" s="11"/>
      <c r="D19" s="11"/>
      <c r="E19" s="11"/>
      <c r="F19" s="72">
        <v>-0.17963849411465338</v>
      </c>
      <c r="G19" s="72">
        <v>-4.6784744983263682E-2</v>
      </c>
      <c r="H19" s="72">
        <v>0.75161934305070233</v>
      </c>
      <c r="I19" s="72">
        <v>1.2002142972164398</v>
      </c>
      <c r="J19" s="72">
        <v>3.2286954278238467</v>
      </c>
      <c r="K19" s="72">
        <v>3.4683941913381755</v>
      </c>
      <c r="L19" s="72">
        <v>3.1660136504133574</v>
      </c>
      <c r="M19" s="37"/>
    </row>
    <row r="20" spans="1:16" ht="15.75" x14ac:dyDescent="0.25">
      <c r="A20" s="9"/>
      <c r="B20" s="10" t="s">
        <v>5</v>
      </c>
      <c r="C20" s="11"/>
      <c r="D20" s="11"/>
      <c r="E20" s="11"/>
      <c r="F20" s="72">
        <v>0.22612185101436033</v>
      </c>
      <c r="G20" s="72">
        <v>-0.43533523991102774</v>
      </c>
      <c r="H20" s="72">
        <v>0.87753409221866807</v>
      </c>
      <c r="I20" s="72">
        <v>1.0797279567549056</v>
      </c>
      <c r="J20" s="72">
        <v>3.2286954278238467</v>
      </c>
      <c r="K20" s="72">
        <v>3.4683941913381755</v>
      </c>
      <c r="L20" s="72">
        <v>3.1660136504133574</v>
      </c>
    </row>
    <row r="21" spans="1:16" ht="15.75" x14ac:dyDescent="0.25">
      <c r="A21" s="9"/>
      <c r="B21" s="10"/>
      <c r="C21" s="11"/>
      <c r="D21" s="11"/>
      <c r="E21" s="11"/>
      <c r="F21" s="37"/>
      <c r="G21" s="37"/>
      <c r="H21" s="37"/>
      <c r="I21" s="37"/>
      <c r="J21" s="37"/>
      <c r="K21" s="37"/>
      <c r="L21" s="37"/>
      <c r="N21" s="37"/>
    </row>
    <row r="22" spans="1:16" ht="15.75" x14ac:dyDescent="0.25">
      <c r="A22" s="9"/>
      <c r="B22" s="11" t="s">
        <v>159</v>
      </c>
      <c r="C22" s="11"/>
      <c r="D22" s="11"/>
      <c r="E22" s="11"/>
      <c r="F22" s="67">
        <v>155.61000000000001</v>
      </c>
      <c r="G22" s="67">
        <v>158.91</v>
      </c>
      <c r="H22" s="67">
        <v>162.13999999999999</v>
      </c>
      <c r="I22" s="67">
        <v>168.3</v>
      </c>
      <c r="J22" s="67">
        <v>174.53</v>
      </c>
      <c r="K22" s="68">
        <v>180.37</v>
      </c>
      <c r="L22" s="68">
        <v>185.83</v>
      </c>
      <c r="M22" s="37"/>
    </row>
    <row r="23" spans="1:16" ht="15.75" x14ac:dyDescent="0.25">
      <c r="A23" s="9"/>
      <c r="B23" s="11" t="s">
        <v>160</v>
      </c>
      <c r="C23" s="11"/>
      <c r="D23" s="11"/>
      <c r="E23" s="11"/>
      <c r="F23" s="34">
        <v>146.84</v>
      </c>
      <c r="G23" s="68">
        <v>150.55000000000001</v>
      </c>
      <c r="H23" s="68">
        <v>159.37</v>
      </c>
      <c r="I23" s="68">
        <v>166.53</v>
      </c>
      <c r="J23" s="68">
        <v>174.51</v>
      </c>
      <c r="K23" s="68">
        <v>180.37</v>
      </c>
      <c r="L23" s="68">
        <v>185.83</v>
      </c>
    </row>
    <row r="24" spans="1:16" ht="15.75" x14ac:dyDescent="0.25">
      <c r="A24" s="9"/>
      <c r="B24" s="26"/>
      <c r="C24" s="11"/>
      <c r="D24" s="11"/>
      <c r="E24" s="11"/>
      <c r="F24" s="37"/>
      <c r="G24" s="37"/>
      <c r="H24" s="37"/>
      <c r="I24" s="37"/>
      <c r="J24" s="37"/>
      <c r="K24" s="37"/>
      <c r="L24" s="37"/>
    </row>
    <row r="25" spans="1:16" ht="15.75" x14ac:dyDescent="0.25">
      <c r="A25" s="9"/>
      <c r="B25" s="11" t="s">
        <v>161</v>
      </c>
      <c r="C25" s="11"/>
      <c r="D25" s="11"/>
      <c r="E25" s="11"/>
      <c r="F25" s="38">
        <v>44400</v>
      </c>
      <c r="G25" s="38">
        <v>44500</v>
      </c>
      <c r="H25" s="38">
        <v>44300</v>
      </c>
      <c r="I25" s="38">
        <v>44700</v>
      </c>
      <c r="J25" s="38">
        <v>45200</v>
      </c>
      <c r="K25" s="38">
        <v>46600</v>
      </c>
      <c r="L25" s="38">
        <v>48300</v>
      </c>
    </row>
    <row r="26" spans="1:16" ht="15.75" x14ac:dyDescent="0.25">
      <c r="A26" s="9"/>
      <c r="B26" s="10" t="s">
        <v>6</v>
      </c>
      <c r="C26" s="11"/>
      <c r="D26" s="11"/>
      <c r="E26" s="11"/>
      <c r="F26" s="38">
        <v>45300</v>
      </c>
      <c r="G26" s="38">
        <v>45400</v>
      </c>
      <c r="H26" s="38">
        <v>45200</v>
      </c>
      <c r="I26" s="38">
        <v>45600</v>
      </c>
      <c r="J26" s="38">
        <v>46100</v>
      </c>
      <c r="K26" s="38">
        <v>47600</v>
      </c>
      <c r="L26" s="38">
        <v>49200</v>
      </c>
    </row>
    <row r="27" spans="1:16" ht="15.75" x14ac:dyDescent="0.25">
      <c r="A27" s="9"/>
      <c r="B27" s="11" t="s">
        <v>158</v>
      </c>
      <c r="C27" s="11"/>
      <c r="D27" s="11"/>
      <c r="E27" s="11"/>
      <c r="F27" s="38">
        <v>56900</v>
      </c>
      <c r="G27" s="38">
        <v>58100</v>
      </c>
      <c r="H27" s="38">
        <v>59300</v>
      </c>
      <c r="I27" s="38">
        <v>61600</v>
      </c>
      <c r="J27" s="38">
        <v>63800</v>
      </c>
      <c r="K27" s="38">
        <v>66000</v>
      </c>
      <c r="L27" s="38">
        <v>68000</v>
      </c>
    </row>
    <row r="28" spans="1:16" ht="15.75" x14ac:dyDescent="0.25">
      <c r="A28" s="9"/>
      <c r="B28" s="10"/>
      <c r="C28" s="11"/>
      <c r="D28" s="11"/>
      <c r="E28" s="11"/>
      <c r="F28" s="37"/>
      <c r="G28" s="37"/>
      <c r="H28" s="37"/>
      <c r="I28" s="37"/>
      <c r="J28" s="37"/>
      <c r="K28" s="37"/>
      <c r="L28" s="37"/>
      <c r="P28" s="37"/>
    </row>
    <row r="29" spans="1:16" ht="15.75" x14ac:dyDescent="0.25">
      <c r="A29" s="9"/>
      <c r="B29" s="10" t="s">
        <v>24</v>
      </c>
      <c r="C29" s="11"/>
      <c r="D29" s="11"/>
      <c r="E29" s="11"/>
      <c r="F29" s="72">
        <v>1.7158198264004332</v>
      </c>
      <c r="G29" s="72">
        <v>1.476939560002033</v>
      </c>
      <c r="H29" s="72">
        <v>0.88550726186531481</v>
      </c>
      <c r="I29" s="72">
        <v>1.4500439811646171</v>
      </c>
      <c r="J29" s="72">
        <v>2.0000000000000018</v>
      </c>
      <c r="K29" s="72">
        <v>2.0000000000000018</v>
      </c>
      <c r="L29" s="72">
        <v>2.0000000000000018</v>
      </c>
    </row>
    <row r="30" spans="1:16" ht="15.75" x14ac:dyDescent="0.25">
      <c r="A30" s="9"/>
      <c r="B30" s="10" t="s">
        <v>25</v>
      </c>
      <c r="C30" s="11"/>
      <c r="D30" s="11"/>
      <c r="E30" s="11"/>
      <c r="F30" s="72">
        <v>-0.35172777730660965</v>
      </c>
      <c r="G30" s="72">
        <v>-2.2554097918828897</v>
      </c>
      <c r="H30" s="72">
        <v>6.2303147578091078E-2</v>
      </c>
      <c r="I30" s="72">
        <v>1.394742805319038</v>
      </c>
      <c r="J30" s="72">
        <v>2.0000000000000018</v>
      </c>
      <c r="K30" s="72">
        <v>2.0000000000000018</v>
      </c>
      <c r="L30" s="72">
        <v>2.0000000000000018</v>
      </c>
    </row>
    <row r="31" spans="1:16" ht="15.75" x14ac:dyDescent="0.25">
      <c r="A31" s="9"/>
      <c r="B31" s="10"/>
      <c r="C31" s="11"/>
      <c r="D31" s="11"/>
      <c r="E31" s="11"/>
      <c r="F31" s="37"/>
      <c r="G31" s="37"/>
      <c r="H31" s="37"/>
      <c r="I31" s="37"/>
      <c r="J31" s="37"/>
      <c r="K31" s="37"/>
      <c r="L31" s="37"/>
    </row>
    <row r="32" spans="1:16" ht="15.75" x14ac:dyDescent="0.25">
      <c r="A32" s="9"/>
      <c r="B32" s="9" t="s">
        <v>42</v>
      </c>
      <c r="C32" s="11"/>
      <c r="D32" s="11"/>
      <c r="E32" s="11"/>
      <c r="F32" s="72">
        <v>0.43213752678798439</v>
      </c>
      <c r="G32" s="72">
        <v>-0.29530422296683739</v>
      </c>
      <c r="H32" s="72">
        <v>-0.53231779545763636</v>
      </c>
      <c r="I32" s="72">
        <v>-0.32416020671834622</v>
      </c>
      <c r="J32" s="72">
        <v>0.69680232558139532</v>
      </c>
      <c r="K32" s="72">
        <v>1.516375968992248</v>
      </c>
      <c r="L32" s="72">
        <v>2.2305555555555552</v>
      </c>
    </row>
    <row r="33" spans="1:16" ht="15.75" x14ac:dyDescent="0.25">
      <c r="A33" s="9"/>
      <c r="B33" s="9" t="s">
        <v>43</v>
      </c>
      <c r="C33" s="11"/>
      <c r="D33" s="11"/>
      <c r="E33" s="11"/>
      <c r="F33" s="72">
        <v>0.42748833315171986</v>
      </c>
      <c r="G33" s="72">
        <v>-0.3042550059959957</v>
      </c>
      <c r="H33" s="72">
        <v>-0.53098856637718328</v>
      </c>
      <c r="I33" s="72">
        <v>-0.21561692506459945</v>
      </c>
      <c r="J33" s="72">
        <v>0.82621124031007753</v>
      </c>
      <c r="K33" s="72">
        <v>1.6319282945736435</v>
      </c>
      <c r="L33" s="72">
        <v>2.3319444444444448</v>
      </c>
    </row>
    <row r="34" spans="1:16" ht="15.75" x14ac:dyDescent="0.25">
      <c r="A34" s="9"/>
      <c r="B34" s="9" t="s">
        <v>44</v>
      </c>
      <c r="C34" s="3"/>
      <c r="D34" s="3"/>
      <c r="E34" s="3"/>
      <c r="F34" s="72">
        <v>0.92251471395055495</v>
      </c>
      <c r="G34" s="72">
        <v>0.15314427736006683</v>
      </c>
      <c r="H34" s="72">
        <v>0.17393530094616366</v>
      </c>
      <c r="I34" s="72">
        <v>1.1651792635658913</v>
      </c>
      <c r="J34" s="72">
        <v>2.1921673126614984</v>
      </c>
      <c r="K34" s="72">
        <v>3.1083914728682167</v>
      </c>
      <c r="L34" s="72">
        <v>3.7194444444444441</v>
      </c>
    </row>
    <row r="35" spans="1:16" ht="15.75" x14ac:dyDescent="0.25">
      <c r="A35" s="9"/>
      <c r="B35" s="9" t="s">
        <v>45</v>
      </c>
      <c r="C35" s="3"/>
      <c r="D35" s="3"/>
      <c r="E35" s="3"/>
      <c r="F35" s="72">
        <v>1.7154693558666099</v>
      </c>
      <c r="G35" s="72">
        <v>0.72015023296053049</v>
      </c>
      <c r="H35" s="72">
        <v>1.055323201414389</v>
      </c>
      <c r="I35" s="72">
        <v>1.9875508720930237</v>
      </c>
      <c r="J35" s="72">
        <v>2.9334988695090445</v>
      </c>
      <c r="K35" s="72">
        <v>3.78326631136951</v>
      </c>
      <c r="L35" s="72">
        <v>4.259722222222222</v>
      </c>
      <c r="O35"/>
      <c r="P35" s="56"/>
    </row>
    <row r="36" spans="1:16" ht="15.75" x14ac:dyDescent="0.25">
      <c r="A36" s="9"/>
      <c r="B36" s="9"/>
      <c r="C36" s="3"/>
      <c r="D36" s="3"/>
      <c r="E36" s="3"/>
      <c r="F36" s="37"/>
      <c r="G36" s="37"/>
      <c r="H36" s="37"/>
      <c r="I36" s="37"/>
      <c r="J36" s="37"/>
      <c r="K36" s="37"/>
      <c r="L36" s="37"/>
      <c r="N36" s="56"/>
      <c r="O36" s="56"/>
      <c r="P36" s="56"/>
    </row>
    <row r="37" spans="1:16" ht="15.75" x14ac:dyDescent="0.25">
      <c r="A37" s="9"/>
      <c r="B37" s="9" t="s">
        <v>151</v>
      </c>
      <c r="C37" s="3"/>
      <c r="D37" s="3"/>
      <c r="E37" s="3"/>
      <c r="F37" s="72">
        <v>2.3962499146309657</v>
      </c>
      <c r="G37" s="72">
        <v>3.832786053098447</v>
      </c>
      <c r="H37" s="72">
        <v>3.2935828520985977</v>
      </c>
      <c r="I37" s="72">
        <v>2.5669492013702611</v>
      </c>
      <c r="J37" s="72">
        <v>1.9867022111532462</v>
      </c>
      <c r="K37" s="72">
        <v>1.5749628312351049</v>
      </c>
      <c r="L37" s="72">
        <v>1.7681645519210365</v>
      </c>
      <c r="N37" s="56"/>
      <c r="O37" s="56"/>
      <c r="P37" s="56"/>
    </row>
    <row r="38" spans="1:16" ht="15.75" x14ac:dyDescent="0.25">
      <c r="A38" s="9"/>
      <c r="B38" s="9" t="s">
        <v>152</v>
      </c>
      <c r="C38" s="3"/>
      <c r="D38" s="3"/>
      <c r="E38" s="3"/>
      <c r="F38" s="72">
        <v>3.9335166976179003</v>
      </c>
      <c r="G38" s="72">
        <v>6.0475744085484173</v>
      </c>
      <c r="H38" s="72">
        <v>5.139586889479042</v>
      </c>
      <c r="I38" s="72">
        <v>4.1449136273324694</v>
      </c>
      <c r="J38" s="72">
        <v>4.3411502825952741</v>
      </c>
      <c r="K38" s="72">
        <v>4.0926579948628916</v>
      </c>
      <c r="L38" s="72">
        <v>4.2643963609594548</v>
      </c>
      <c r="N38" s="56"/>
      <c r="O38" s="56"/>
      <c r="P38" s="56"/>
    </row>
    <row r="39" spans="1:16" ht="15.75" x14ac:dyDescent="0.25">
      <c r="A39" s="9"/>
      <c r="B39" s="9" t="s">
        <v>153</v>
      </c>
      <c r="C39" s="3"/>
      <c r="D39" s="3"/>
      <c r="E39" s="3"/>
      <c r="F39" s="38">
        <v>3918.1990000000001</v>
      </c>
      <c r="G39" s="38">
        <v>4155.1549999999997</v>
      </c>
      <c r="H39" s="38">
        <v>4368.7128016175329</v>
      </c>
      <c r="I39" s="38">
        <v>4549.7921738707964</v>
      </c>
      <c r="J39" s="38">
        <v>4747.3054896842859</v>
      </c>
      <c r="K39" s="38">
        <v>4941.5964673484141</v>
      </c>
      <c r="L39" s="38">
        <v>5152.3257272753217</v>
      </c>
    </row>
    <row r="40" spans="1:16" ht="15.75" x14ac:dyDescent="0.25">
      <c r="A40" s="9"/>
      <c r="B40" s="12"/>
      <c r="C40" s="3"/>
      <c r="D40" s="3"/>
      <c r="E40" s="3"/>
      <c r="F40" s="37"/>
      <c r="G40" s="37"/>
      <c r="H40" s="37"/>
      <c r="I40" s="37"/>
      <c r="J40" s="37"/>
      <c r="K40" s="37"/>
      <c r="L40" s="37"/>
    </row>
    <row r="41" spans="1:16" ht="15.75" x14ac:dyDescent="0.25">
      <c r="A41" s="9"/>
      <c r="B41" s="13" t="s">
        <v>83</v>
      </c>
      <c r="C41" s="3"/>
      <c r="D41" s="3"/>
      <c r="E41" s="3"/>
    </row>
    <row r="42" spans="1:16" ht="15.75" x14ac:dyDescent="0.25">
      <c r="A42" s="9"/>
      <c r="C42" s="3"/>
      <c r="D42" s="3"/>
      <c r="E42" s="3"/>
    </row>
    <row r="43" spans="1:16" s="16" customFormat="1" ht="18.75" x14ac:dyDescent="0.3">
      <c r="A43" s="14" t="s">
        <v>7</v>
      </c>
      <c r="B43" s="15"/>
      <c r="F43" s="14">
        <v>2014</v>
      </c>
      <c r="G43" s="14">
        <v>2015</v>
      </c>
      <c r="H43" s="14">
        <v>2016</v>
      </c>
      <c r="I43" s="14">
        <v>2017</v>
      </c>
      <c r="J43" s="14">
        <v>2018</v>
      </c>
      <c r="K43" s="14">
        <v>2019</v>
      </c>
      <c r="L43" s="14">
        <v>2020</v>
      </c>
    </row>
    <row r="44" spans="1:16" ht="15.75" x14ac:dyDescent="0.25">
      <c r="A44" s="9"/>
      <c r="B44" s="9"/>
      <c r="C44" s="3"/>
      <c r="D44" s="3"/>
      <c r="E44" s="3"/>
    </row>
    <row r="45" spans="1:16" s="6" customFormat="1" ht="42.75" customHeight="1" x14ac:dyDescent="0.2">
      <c r="A45" s="19" t="s">
        <v>108</v>
      </c>
      <c r="B45" s="25"/>
      <c r="C45" s="25"/>
      <c r="D45" s="25"/>
      <c r="E45" s="25"/>
    </row>
    <row r="46" spans="1:16" ht="19.5" customHeight="1" thickBot="1" x14ac:dyDescent="0.3">
      <c r="A46" s="5"/>
      <c r="B46" s="17" t="s">
        <v>137</v>
      </c>
      <c r="C46" s="18"/>
      <c r="D46" s="18"/>
      <c r="E46" s="18"/>
      <c r="F46" s="28"/>
      <c r="G46" s="28"/>
      <c r="H46" s="28"/>
      <c r="I46" s="28"/>
      <c r="J46" s="28"/>
      <c r="K46" s="28"/>
      <c r="L46" s="28"/>
    </row>
    <row r="47" spans="1:16" ht="16.5" thickTop="1" x14ac:dyDescent="0.25">
      <c r="A47" s="5"/>
      <c r="B47" s="3"/>
      <c r="C47" s="5" t="s">
        <v>26</v>
      </c>
      <c r="D47" s="5"/>
      <c r="E47" s="5"/>
      <c r="F47" s="50">
        <v>16539279</v>
      </c>
      <c r="G47" s="50">
        <v>15760966</v>
      </c>
      <c r="H47" s="50">
        <v>14259300</v>
      </c>
      <c r="I47" s="50">
        <v>13352900</v>
      </c>
      <c r="J47" s="50">
        <v>12633400</v>
      </c>
      <c r="K47" s="50">
        <v>12578200</v>
      </c>
      <c r="L47" s="50">
        <v>13039900</v>
      </c>
    </row>
    <row r="48" spans="1:16" ht="14.1" customHeight="1" x14ac:dyDescent="0.25">
      <c r="A48" s="5"/>
      <c r="B48" s="3"/>
      <c r="C48" s="3"/>
      <c r="D48" s="3"/>
      <c r="E48" s="3"/>
      <c r="F48" s="51"/>
      <c r="G48" s="51"/>
      <c r="H48" s="51"/>
      <c r="I48" s="51"/>
      <c r="J48" s="51"/>
      <c r="K48" s="51"/>
      <c r="L48" s="51"/>
    </row>
    <row r="49" spans="1:12" ht="14.1" customHeight="1" x14ac:dyDescent="0.25">
      <c r="A49" s="5"/>
      <c r="B49" s="3"/>
      <c r="C49" s="3"/>
      <c r="D49" s="3" t="s">
        <v>46</v>
      </c>
      <c r="E49" s="3"/>
      <c r="F49" s="45">
        <v>9984637</v>
      </c>
      <c r="G49" s="45">
        <v>8828923</v>
      </c>
      <c r="H49" s="45">
        <v>7612000</v>
      </c>
      <c r="I49" s="45">
        <v>6574000</v>
      </c>
      <c r="J49" s="45">
        <v>5691000</v>
      </c>
      <c r="K49" s="45">
        <v>5056000</v>
      </c>
      <c r="L49" s="45">
        <v>4539000</v>
      </c>
    </row>
    <row r="50" spans="1:12" ht="15.75" x14ac:dyDescent="0.25">
      <c r="A50" s="5"/>
      <c r="B50" s="3"/>
      <c r="C50" s="3"/>
      <c r="D50" s="3" t="s">
        <v>47</v>
      </c>
      <c r="E50" s="3"/>
      <c r="F50" s="45">
        <v>6542732</v>
      </c>
      <c r="G50" s="45">
        <v>6921104</v>
      </c>
      <c r="H50" s="45">
        <v>6637000</v>
      </c>
      <c r="I50" s="45">
        <v>6769000</v>
      </c>
      <c r="J50" s="45">
        <v>6933000</v>
      </c>
      <c r="K50" s="45">
        <v>7513000</v>
      </c>
      <c r="L50" s="45">
        <v>8492000</v>
      </c>
    </row>
    <row r="51" spans="1:12" ht="12.75" customHeight="1" x14ac:dyDescent="0.25">
      <c r="A51" s="5"/>
      <c r="B51" s="3"/>
      <c r="C51" s="3"/>
      <c r="D51" s="3"/>
      <c r="E51" s="3"/>
      <c r="F51" s="51"/>
      <c r="G51" s="51"/>
      <c r="H51" s="51"/>
      <c r="I51" s="51"/>
      <c r="J51" s="51"/>
      <c r="K51" s="51"/>
      <c r="L51" s="51"/>
    </row>
    <row r="52" spans="1:12" ht="15.75" x14ac:dyDescent="0.25">
      <c r="A52" s="5"/>
      <c r="B52" s="3"/>
      <c r="C52" s="3"/>
      <c r="D52" s="24" t="s">
        <v>165</v>
      </c>
      <c r="E52" s="3"/>
      <c r="F52" s="45">
        <v>785800</v>
      </c>
      <c r="G52" s="45">
        <v>768600</v>
      </c>
      <c r="H52" s="45">
        <v>706000</v>
      </c>
      <c r="I52" s="45">
        <v>673100</v>
      </c>
      <c r="J52" s="45">
        <v>640600</v>
      </c>
      <c r="K52" s="45">
        <v>629700</v>
      </c>
      <c r="L52" s="45">
        <v>644800</v>
      </c>
    </row>
    <row r="53" spans="1:12" ht="12" customHeight="1" x14ac:dyDescent="0.25">
      <c r="A53" s="5"/>
      <c r="B53" s="3"/>
      <c r="C53" s="3"/>
      <c r="D53" s="3"/>
      <c r="E53" s="3"/>
      <c r="F53" s="51"/>
      <c r="G53" s="51"/>
      <c r="H53" s="51"/>
      <c r="I53" s="51"/>
      <c r="J53" s="51"/>
      <c r="K53" s="51"/>
      <c r="L53" s="51"/>
    </row>
    <row r="54" spans="1:12" ht="15.75" x14ac:dyDescent="0.25">
      <c r="A54" s="5"/>
      <c r="B54" s="3"/>
      <c r="C54" s="3"/>
      <c r="D54" s="3" t="s">
        <v>73</v>
      </c>
      <c r="E54" s="3"/>
      <c r="F54" s="45">
        <v>389000</v>
      </c>
      <c r="G54" s="45">
        <v>351600</v>
      </c>
      <c r="H54" s="45">
        <v>312300</v>
      </c>
      <c r="I54" s="45">
        <v>274200</v>
      </c>
      <c r="J54" s="45">
        <v>240700</v>
      </c>
      <c r="K54" s="45">
        <v>211600</v>
      </c>
      <c r="L54" s="45">
        <v>186600</v>
      </c>
    </row>
    <row r="55" spans="1:12" ht="15.75" x14ac:dyDescent="0.25">
      <c r="A55" s="5"/>
      <c r="B55" s="3"/>
      <c r="C55" s="3"/>
      <c r="D55" s="3"/>
      <c r="E55" s="3" t="s">
        <v>74</v>
      </c>
      <c r="F55" s="45">
        <v>320100</v>
      </c>
      <c r="G55" s="45">
        <v>290100</v>
      </c>
      <c r="H55" s="45">
        <v>258700</v>
      </c>
      <c r="I55" s="45">
        <v>228100</v>
      </c>
      <c r="J55" s="45">
        <v>201000</v>
      </c>
      <c r="K55" s="45">
        <v>177300</v>
      </c>
      <c r="L55" s="45">
        <v>156700</v>
      </c>
    </row>
    <row r="56" spans="1:12" ht="15.75" x14ac:dyDescent="0.25">
      <c r="A56" s="4"/>
      <c r="B56" s="3"/>
      <c r="C56" s="3"/>
      <c r="D56" s="3"/>
      <c r="E56" s="3" t="s">
        <v>75</v>
      </c>
      <c r="F56" s="45">
        <v>68900</v>
      </c>
      <c r="G56" s="45">
        <v>61500</v>
      </c>
      <c r="H56" s="45">
        <v>53600</v>
      </c>
      <c r="I56" s="45">
        <v>46100</v>
      </c>
      <c r="J56" s="45">
        <v>39700</v>
      </c>
      <c r="K56" s="45">
        <v>34300</v>
      </c>
      <c r="L56" s="45">
        <v>29900</v>
      </c>
    </row>
    <row r="57" spans="1:12" ht="13.5" customHeight="1" x14ac:dyDescent="0.25">
      <c r="A57" s="4"/>
      <c r="B57" s="3"/>
      <c r="C57" s="3"/>
      <c r="D57" s="3"/>
      <c r="E57" s="3"/>
      <c r="F57" s="51"/>
      <c r="G57" s="51"/>
      <c r="H57" s="51"/>
      <c r="I57" s="51"/>
      <c r="J57" s="51"/>
      <c r="K57" s="51"/>
      <c r="L57" s="51"/>
    </row>
    <row r="58" spans="1:12" ht="15.75" x14ac:dyDescent="0.25">
      <c r="A58" s="4"/>
      <c r="B58" s="3"/>
      <c r="C58" s="3"/>
      <c r="D58" s="3" t="s">
        <v>76</v>
      </c>
      <c r="E58" s="3"/>
      <c r="F58" s="45">
        <v>396800</v>
      </c>
      <c r="G58" s="45">
        <v>417000</v>
      </c>
      <c r="H58" s="45">
        <v>393700</v>
      </c>
      <c r="I58" s="45">
        <v>398900</v>
      </c>
      <c r="J58" s="45">
        <v>399900</v>
      </c>
      <c r="K58" s="45">
        <v>418100</v>
      </c>
      <c r="L58" s="45">
        <v>458200</v>
      </c>
    </row>
    <row r="59" spans="1:12" ht="15.75" x14ac:dyDescent="0.25">
      <c r="A59" s="5"/>
      <c r="B59" s="3"/>
      <c r="C59" s="3"/>
      <c r="D59" s="3"/>
      <c r="E59" s="3" t="s">
        <v>77</v>
      </c>
      <c r="F59" s="45">
        <v>308200</v>
      </c>
      <c r="G59" s="45">
        <v>322000</v>
      </c>
      <c r="H59" s="45">
        <v>303400</v>
      </c>
      <c r="I59" s="45">
        <v>307300</v>
      </c>
      <c r="J59" s="45">
        <v>307400</v>
      </c>
      <c r="K59" s="45">
        <v>320100</v>
      </c>
      <c r="L59" s="45">
        <v>348600</v>
      </c>
    </row>
    <row r="60" spans="1:12" ht="15.75" x14ac:dyDescent="0.25">
      <c r="A60" s="5"/>
      <c r="B60" s="3"/>
      <c r="C60" s="3"/>
      <c r="D60" s="3"/>
      <c r="E60" s="3" t="s">
        <v>78</v>
      </c>
      <c r="F60" s="45">
        <v>88600</v>
      </c>
      <c r="G60" s="45">
        <v>95000</v>
      </c>
      <c r="H60" s="45">
        <v>90300</v>
      </c>
      <c r="I60" s="45">
        <v>91600</v>
      </c>
      <c r="J60" s="45">
        <v>92500</v>
      </c>
      <c r="K60" s="45">
        <v>98000</v>
      </c>
      <c r="L60" s="45">
        <v>109600</v>
      </c>
    </row>
    <row r="61" spans="1:12" ht="13.5" customHeight="1" x14ac:dyDescent="0.25">
      <c r="A61" s="4"/>
      <c r="B61" s="3"/>
      <c r="C61" s="3"/>
      <c r="D61" s="3"/>
      <c r="E61" s="3"/>
      <c r="F61" s="51"/>
      <c r="G61" s="51"/>
      <c r="H61" s="51"/>
      <c r="I61" s="51"/>
      <c r="J61" s="51"/>
      <c r="K61" s="51"/>
      <c r="L61" s="51"/>
    </row>
    <row r="62" spans="1:12" ht="15.75" x14ac:dyDescent="0.25">
      <c r="A62" s="4"/>
      <c r="B62" s="3"/>
      <c r="C62" s="3"/>
      <c r="D62" s="24" t="s">
        <v>166</v>
      </c>
      <c r="E62" s="3"/>
      <c r="F62" s="45">
        <v>21100</v>
      </c>
      <c r="G62" s="45">
        <v>20500</v>
      </c>
      <c r="H62" s="45">
        <v>20200</v>
      </c>
      <c r="I62" s="45">
        <v>19800</v>
      </c>
      <c r="J62" s="45">
        <v>19700</v>
      </c>
      <c r="K62" s="45">
        <v>19900</v>
      </c>
      <c r="L62" s="45">
        <v>20200</v>
      </c>
    </row>
    <row r="63" spans="1:12" ht="12.75" customHeight="1" x14ac:dyDescent="0.25">
      <c r="A63" s="4"/>
      <c r="B63" s="3"/>
      <c r="C63" s="3"/>
      <c r="D63" s="3"/>
      <c r="E63" s="3"/>
      <c r="F63" s="51"/>
      <c r="G63" s="51"/>
      <c r="H63" s="51"/>
      <c r="I63" s="51"/>
      <c r="J63" s="51"/>
      <c r="K63" s="51"/>
      <c r="L63" s="51"/>
    </row>
    <row r="64" spans="1:12" ht="15.75" x14ac:dyDescent="0.25">
      <c r="A64" s="4"/>
      <c r="B64" s="3"/>
      <c r="C64" s="3"/>
      <c r="D64" s="3" t="s">
        <v>64</v>
      </c>
      <c r="E64" s="3"/>
      <c r="F64" s="45">
        <v>25800</v>
      </c>
      <c r="G64" s="45">
        <v>25300</v>
      </c>
      <c r="H64" s="45">
        <v>24500</v>
      </c>
      <c r="I64" s="45">
        <v>24100</v>
      </c>
      <c r="J64" s="45">
        <v>23800</v>
      </c>
      <c r="K64" s="45">
        <v>24000</v>
      </c>
      <c r="L64" s="45">
        <v>24500</v>
      </c>
    </row>
    <row r="65" spans="1:12" ht="15.75" x14ac:dyDescent="0.25">
      <c r="A65" s="5"/>
      <c r="B65" s="3"/>
      <c r="C65" s="3"/>
      <c r="D65" s="3"/>
      <c r="E65" s="3" t="s">
        <v>65</v>
      </c>
      <c r="F65" s="45">
        <v>27100</v>
      </c>
      <c r="G65" s="45">
        <v>26500</v>
      </c>
      <c r="H65" s="45">
        <v>25600</v>
      </c>
      <c r="I65" s="45">
        <v>25000</v>
      </c>
      <c r="J65" s="45">
        <v>24600</v>
      </c>
      <c r="K65" s="45">
        <v>24800</v>
      </c>
      <c r="L65" s="45">
        <v>25200</v>
      </c>
    </row>
    <row r="66" spans="1:12" ht="15.75" x14ac:dyDescent="0.25">
      <c r="A66" s="4"/>
      <c r="B66" s="3"/>
      <c r="C66" s="3"/>
      <c r="D66" s="3"/>
      <c r="E66" s="3" t="s">
        <v>66</v>
      </c>
      <c r="F66" s="45">
        <v>19800</v>
      </c>
      <c r="G66" s="45">
        <v>19700</v>
      </c>
      <c r="H66" s="45">
        <v>19500</v>
      </c>
      <c r="I66" s="45">
        <v>19400</v>
      </c>
      <c r="J66" s="45">
        <v>19400</v>
      </c>
      <c r="K66" s="45">
        <v>20000</v>
      </c>
      <c r="L66" s="45">
        <v>20600</v>
      </c>
    </row>
    <row r="67" spans="1:12" ht="15.75" customHeight="1" x14ac:dyDescent="0.25">
      <c r="A67" s="4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5.75" x14ac:dyDescent="0.25">
      <c r="A68" s="4"/>
      <c r="B68" s="3"/>
      <c r="C68" s="3"/>
      <c r="D68" s="3" t="s">
        <v>67</v>
      </c>
      <c r="E68" s="3"/>
      <c r="F68" s="45">
        <v>16400</v>
      </c>
      <c r="G68" s="45">
        <v>16500</v>
      </c>
      <c r="H68" s="45">
        <v>16800</v>
      </c>
      <c r="I68" s="45">
        <v>16900</v>
      </c>
      <c r="J68" s="45">
        <v>17300</v>
      </c>
      <c r="K68" s="45">
        <v>17900</v>
      </c>
      <c r="L68" s="45">
        <v>18500</v>
      </c>
    </row>
    <row r="69" spans="1:12" ht="15.75" x14ac:dyDescent="0.25">
      <c r="A69" s="5"/>
      <c r="B69" s="3"/>
      <c r="C69" s="3"/>
      <c r="D69" s="3"/>
      <c r="E69" s="3" t="s">
        <v>68</v>
      </c>
      <c r="F69" s="45">
        <v>16100</v>
      </c>
      <c r="G69" s="45">
        <v>16100</v>
      </c>
      <c r="H69" s="45">
        <v>16300</v>
      </c>
      <c r="I69" s="45">
        <v>16200</v>
      </c>
      <c r="J69" s="45">
        <v>16400</v>
      </c>
      <c r="K69" s="45">
        <v>16900</v>
      </c>
      <c r="L69" s="45">
        <v>17400</v>
      </c>
    </row>
    <row r="70" spans="1:12" ht="15.75" x14ac:dyDescent="0.25">
      <c r="A70" s="5"/>
      <c r="B70" s="3"/>
      <c r="C70" s="3"/>
      <c r="D70" s="3"/>
      <c r="E70" s="3" t="s">
        <v>69</v>
      </c>
      <c r="F70" s="45">
        <v>17500</v>
      </c>
      <c r="G70" s="45">
        <v>17700</v>
      </c>
      <c r="H70" s="45">
        <v>18600</v>
      </c>
      <c r="I70" s="45">
        <v>19300</v>
      </c>
      <c r="J70" s="45">
        <v>20200</v>
      </c>
      <c r="K70" s="45">
        <v>21200</v>
      </c>
      <c r="L70" s="45">
        <v>22000</v>
      </c>
    </row>
    <row r="71" spans="1:12" ht="13.5" customHeight="1" x14ac:dyDescent="0.25">
      <c r="A71" s="5"/>
      <c r="B71" s="3"/>
      <c r="C71" s="3"/>
      <c r="D71" s="3"/>
      <c r="E71" s="3"/>
      <c r="F71" s="51"/>
      <c r="G71" s="51"/>
      <c r="H71" s="51"/>
      <c r="I71" s="51"/>
      <c r="J71" s="51"/>
      <c r="K71" s="51"/>
      <c r="L71" s="51"/>
    </row>
    <row r="72" spans="1:12" ht="15.75" x14ac:dyDescent="0.25">
      <c r="A72" s="5"/>
      <c r="B72" s="3"/>
      <c r="C72" s="3"/>
      <c r="D72" s="3" t="s">
        <v>58</v>
      </c>
      <c r="E72" s="3"/>
      <c r="F72" s="52">
        <v>0.99456594328000003</v>
      </c>
      <c r="G72" s="52">
        <v>0.99197023822000008</v>
      </c>
      <c r="H72" s="52">
        <v>0.99478739999999999</v>
      </c>
      <c r="I72" s="52">
        <v>0.99478739999999999</v>
      </c>
      <c r="J72" s="52">
        <v>0.99478739999999999</v>
      </c>
      <c r="K72" s="52">
        <v>0.99478739999999999</v>
      </c>
      <c r="L72" s="52">
        <v>0.99478739999999999</v>
      </c>
    </row>
    <row r="73" spans="1:12" ht="15.75" x14ac:dyDescent="0.25">
      <c r="A73" s="5"/>
      <c r="B73" s="3"/>
      <c r="C73" s="3"/>
      <c r="D73" s="3" t="s">
        <v>59</v>
      </c>
      <c r="E73" s="2"/>
      <c r="F73" s="52">
        <v>1.0048642157400001</v>
      </c>
      <c r="G73" s="52">
        <v>1.0062949565899999</v>
      </c>
      <c r="H73" s="52">
        <v>1.0043663999999999</v>
      </c>
      <c r="I73" s="52">
        <v>1.0040675999999999</v>
      </c>
      <c r="J73" s="52">
        <v>1.0037688</v>
      </c>
      <c r="K73" s="52">
        <v>1.0034700000000001</v>
      </c>
      <c r="L73" s="52">
        <v>1.0031712000000002</v>
      </c>
    </row>
    <row r="74" spans="1:12" ht="13.5" customHeight="1" x14ac:dyDescent="0.25">
      <c r="A74" s="5"/>
      <c r="B74" s="3"/>
      <c r="C74" s="3"/>
      <c r="D74" s="3"/>
      <c r="E74" s="3"/>
      <c r="F74" s="53"/>
      <c r="G74" s="53"/>
      <c r="H74" s="53"/>
      <c r="I74" s="53"/>
      <c r="J74" s="53"/>
      <c r="K74" s="53"/>
      <c r="L74" s="53"/>
    </row>
    <row r="75" spans="1:12" ht="15.75" x14ac:dyDescent="0.25">
      <c r="A75" s="4"/>
      <c r="B75" s="3"/>
      <c r="C75" s="3"/>
      <c r="D75" s="3" t="s">
        <v>120</v>
      </c>
      <c r="E75" s="3"/>
      <c r="F75" s="45">
        <v>70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</row>
    <row r="76" spans="1:12" ht="13.5" customHeight="1" x14ac:dyDescent="0.25">
      <c r="A76" s="4"/>
      <c r="B76" s="3"/>
      <c r="C76" s="3"/>
      <c r="D76" s="3"/>
      <c r="E76" s="3"/>
      <c r="F76" s="51"/>
      <c r="G76" s="51"/>
      <c r="H76" s="51"/>
      <c r="I76" s="51"/>
      <c r="J76" s="51"/>
      <c r="K76" s="51"/>
      <c r="L76" s="51"/>
    </row>
    <row r="77" spans="1:12" ht="15.75" x14ac:dyDescent="0.25">
      <c r="A77" s="5"/>
      <c r="B77" s="3"/>
      <c r="C77" s="3"/>
      <c r="D77" s="3" t="s">
        <v>21</v>
      </c>
      <c r="E77" s="3"/>
      <c r="F77" s="45">
        <v>11840</v>
      </c>
      <c r="G77" s="45">
        <v>10939</v>
      </c>
      <c r="H77" s="45">
        <v>10300</v>
      </c>
      <c r="I77" s="45">
        <v>9900</v>
      </c>
      <c r="J77" s="45">
        <v>9400</v>
      </c>
      <c r="K77" s="45">
        <v>9200</v>
      </c>
      <c r="L77" s="45">
        <v>8900</v>
      </c>
    </row>
    <row r="78" spans="1:12" ht="15.75" x14ac:dyDescent="0.25">
      <c r="A78" s="5"/>
      <c r="B78" s="3"/>
      <c r="C78" s="3"/>
      <c r="D78" s="3" t="s">
        <v>8</v>
      </c>
      <c r="E78" s="3"/>
      <c r="F78" s="45">
        <v>944</v>
      </c>
      <c r="G78" s="45">
        <v>875</v>
      </c>
      <c r="H78" s="45">
        <v>835</v>
      </c>
      <c r="I78" s="45">
        <v>795</v>
      </c>
      <c r="J78" s="45">
        <v>755</v>
      </c>
      <c r="K78" s="45">
        <v>715</v>
      </c>
      <c r="L78" s="45">
        <v>675</v>
      </c>
    </row>
    <row r="79" spans="1:12" ht="15.75" x14ac:dyDescent="0.25">
      <c r="A79" s="4"/>
      <c r="B79" s="3"/>
      <c r="C79" s="3"/>
      <c r="D79" s="3" t="s">
        <v>71</v>
      </c>
      <c r="E79" s="3"/>
      <c r="F79" s="53">
        <v>0.28199999999999997</v>
      </c>
      <c r="G79" s="53">
        <v>0.28100000000000003</v>
      </c>
      <c r="H79" s="53">
        <v>0.27950000000000003</v>
      </c>
      <c r="I79" s="53">
        <v>0.27800000000000002</v>
      </c>
      <c r="J79" s="53">
        <v>0.27650000000000002</v>
      </c>
      <c r="K79" s="53">
        <v>0.27500000000000002</v>
      </c>
      <c r="L79" s="53">
        <v>0.27350000000000002</v>
      </c>
    </row>
    <row r="80" spans="1:12" s="6" customFormat="1" ht="15.75" x14ac:dyDescent="0.25">
      <c r="A80" s="4"/>
      <c r="B80" s="21"/>
      <c r="C80" s="3"/>
      <c r="D80" s="3"/>
      <c r="E80" s="3"/>
      <c r="F80" s="59"/>
      <c r="G80" s="59"/>
      <c r="H80" s="59"/>
      <c r="I80" s="59"/>
      <c r="J80" s="59"/>
      <c r="K80" s="59"/>
      <c r="L80" s="59"/>
    </row>
    <row r="81" spans="1:12" ht="16.5" thickBot="1" x14ac:dyDescent="0.3">
      <c r="A81" s="5"/>
      <c r="B81" s="17" t="s">
        <v>138</v>
      </c>
      <c r="C81" s="18"/>
      <c r="D81" s="18"/>
      <c r="E81" s="18"/>
      <c r="F81" s="60"/>
      <c r="G81" s="60"/>
      <c r="H81" s="60"/>
      <c r="I81" s="60"/>
      <c r="J81" s="60"/>
      <c r="K81" s="60"/>
      <c r="L81" s="60"/>
    </row>
    <row r="82" spans="1:12" ht="16.5" thickTop="1" x14ac:dyDescent="0.25">
      <c r="A82" s="5"/>
      <c r="C82" s="5" t="s">
        <v>26</v>
      </c>
      <c r="D82" s="5"/>
      <c r="E82" s="5"/>
      <c r="F82" s="39">
        <v>13035233</v>
      </c>
      <c r="G82" s="39">
        <v>12427490</v>
      </c>
      <c r="H82" s="39">
        <v>11908800</v>
      </c>
      <c r="I82" s="39">
        <v>11520200</v>
      </c>
      <c r="J82" s="39">
        <v>11103000</v>
      </c>
      <c r="K82" s="39">
        <v>10610000</v>
      </c>
      <c r="L82" s="39">
        <v>10086100</v>
      </c>
    </row>
    <row r="83" spans="1:12" ht="12" customHeight="1" x14ac:dyDescent="0.25">
      <c r="A83" s="5"/>
      <c r="C83" s="3"/>
      <c r="D83" s="3"/>
      <c r="E83" s="3"/>
      <c r="F83" s="31"/>
      <c r="G83" s="31"/>
      <c r="H83" s="31"/>
      <c r="I83" s="31"/>
      <c r="J83" s="31"/>
      <c r="K83" s="31"/>
      <c r="L83" s="31"/>
    </row>
    <row r="84" spans="1:12" ht="16.5" customHeight="1" x14ac:dyDescent="0.25">
      <c r="A84" s="5"/>
      <c r="B84" s="3"/>
      <c r="C84" s="3"/>
      <c r="D84" s="3" t="s">
        <v>112</v>
      </c>
      <c r="E84" s="3"/>
      <c r="F84" s="40">
        <v>12173817</v>
      </c>
      <c r="G84" s="40">
        <v>11607674</v>
      </c>
      <c r="H84" s="40">
        <v>11133400</v>
      </c>
      <c r="I84" s="40">
        <v>10762000</v>
      </c>
      <c r="J84" s="40">
        <v>10361600</v>
      </c>
      <c r="K84" s="40">
        <v>9877700</v>
      </c>
      <c r="L84" s="40">
        <v>9357900</v>
      </c>
    </row>
    <row r="85" spans="1:12" ht="15.75" x14ac:dyDescent="0.25">
      <c r="A85" s="5"/>
      <c r="C85" s="3"/>
      <c r="D85" s="3" t="s">
        <v>29</v>
      </c>
      <c r="E85" s="3"/>
      <c r="F85" s="40">
        <v>209245</v>
      </c>
      <c r="G85" s="40">
        <v>172612</v>
      </c>
      <c r="H85" s="40">
        <v>141200</v>
      </c>
      <c r="I85" s="40">
        <v>116600</v>
      </c>
      <c r="J85" s="40">
        <v>94600</v>
      </c>
      <c r="K85" s="40">
        <v>77200</v>
      </c>
      <c r="L85" s="40">
        <v>63100</v>
      </c>
    </row>
    <row r="86" spans="1:12" ht="12" customHeight="1" x14ac:dyDescent="0.25">
      <c r="A86" s="5"/>
      <c r="C86" s="3"/>
      <c r="D86" s="3"/>
      <c r="E86" s="3"/>
      <c r="F86" s="31"/>
      <c r="G86" s="31"/>
      <c r="H86" s="31"/>
      <c r="I86" s="31"/>
      <c r="J86" s="31"/>
      <c r="K86" s="31"/>
      <c r="L86" s="31"/>
    </row>
    <row r="87" spans="1:12" ht="16.5" customHeight="1" x14ac:dyDescent="0.25">
      <c r="A87" s="5"/>
      <c r="B87" s="3"/>
      <c r="C87" s="3"/>
      <c r="D87" s="3" t="s">
        <v>28</v>
      </c>
      <c r="E87" s="3"/>
      <c r="F87" s="40">
        <v>290500</v>
      </c>
      <c r="G87" s="40">
        <v>279200</v>
      </c>
      <c r="H87" s="40">
        <v>268000</v>
      </c>
      <c r="I87" s="40">
        <v>256500</v>
      </c>
      <c r="J87" s="40">
        <v>245000</v>
      </c>
      <c r="K87" s="40">
        <v>233600</v>
      </c>
      <c r="L87" s="40">
        <v>222200</v>
      </c>
    </row>
    <row r="88" spans="1:12" ht="15.75" x14ac:dyDescent="0.25">
      <c r="A88" s="5"/>
      <c r="C88" s="3"/>
      <c r="D88" s="3" t="s">
        <v>27</v>
      </c>
      <c r="E88" s="3"/>
      <c r="F88" s="40">
        <v>8200</v>
      </c>
      <c r="G88" s="40">
        <v>6800</v>
      </c>
      <c r="H88" s="40">
        <v>5700</v>
      </c>
      <c r="I88" s="40">
        <v>4700</v>
      </c>
      <c r="J88" s="40">
        <v>3900</v>
      </c>
      <c r="K88" s="40">
        <v>3200</v>
      </c>
      <c r="L88" s="40">
        <v>2600</v>
      </c>
    </row>
    <row r="89" spans="1:12" ht="9.75" customHeight="1" x14ac:dyDescent="0.25">
      <c r="A89" s="5"/>
      <c r="C89" s="3"/>
      <c r="D89" s="3"/>
      <c r="E89" s="3"/>
      <c r="F89" s="31"/>
      <c r="G89" s="31"/>
      <c r="H89" s="31"/>
      <c r="I89" s="31"/>
      <c r="J89" s="31"/>
      <c r="K89" s="31"/>
      <c r="L89" s="31"/>
    </row>
    <row r="90" spans="1:12" ht="16.5" customHeight="1" x14ac:dyDescent="0.25">
      <c r="A90" s="5"/>
      <c r="B90" s="3"/>
      <c r="C90" s="3"/>
      <c r="D90" s="3" t="s">
        <v>32</v>
      </c>
      <c r="E90" s="3"/>
      <c r="F90" s="40">
        <v>41900</v>
      </c>
      <c r="G90" s="40">
        <v>41600</v>
      </c>
      <c r="H90" s="40">
        <v>41500</v>
      </c>
      <c r="I90" s="40">
        <v>42000</v>
      </c>
      <c r="J90" s="40">
        <v>42300</v>
      </c>
      <c r="K90" s="40">
        <v>42300</v>
      </c>
      <c r="L90" s="40">
        <v>42100</v>
      </c>
    </row>
    <row r="91" spans="1:12" ht="15.75" x14ac:dyDescent="0.25">
      <c r="A91" s="5"/>
      <c r="C91" s="3"/>
      <c r="D91" s="3" t="s">
        <v>33</v>
      </c>
      <c r="E91" s="3"/>
      <c r="F91" s="40">
        <v>25400</v>
      </c>
      <c r="G91" s="40">
        <v>25200</v>
      </c>
      <c r="H91" s="40">
        <v>24700</v>
      </c>
      <c r="I91" s="40">
        <v>24600</v>
      </c>
      <c r="J91" s="40">
        <v>24300</v>
      </c>
      <c r="K91" s="40">
        <v>24400</v>
      </c>
      <c r="L91" s="40">
        <v>24700</v>
      </c>
    </row>
    <row r="92" spans="1:12" ht="9.75" customHeight="1" x14ac:dyDescent="0.25">
      <c r="A92" s="5"/>
      <c r="C92" s="3"/>
      <c r="D92" s="3"/>
      <c r="E92" s="3"/>
      <c r="F92" s="31"/>
      <c r="G92" s="31"/>
      <c r="H92" s="31"/>
      <c r="I92" s="31"/>
      <c r="J92" s="31"/>
      <c r="K92" s="31"/>
      <c r="L92" s="31"/>
    </row>
    <row r="93" spans="1:12" ht="15" customHeight="1" x14ac:dyDescent="0.25">
      <c r="A93" s="5"/>
      <c r="B93" s="3"/>
      <c r="C93" s="3"/>
      <c r="D93" s="3" t="s">
        <v>102</v>
      </c>
      <c r="E93" s="3"/>
      <c r="F93" s="41">
        <v>0.99987254078584242</v>
      </c>
      <c r="G93" s="41">
        <v>1.00017585</v>
      </c>
      <c r="H93" s="41">
        <v>1</v>
      </c>
      <c r="I93" s="41">
        <v>1</v>
      </c>
      <c r="J93" s="41">
        <v>1</v>
      </c>
      <c r="K93" s="41">
        <v>1</v>
      </c>
      <c r="L93" s="41">
        <v>1</v>
      </c>
    </row>
    <row r="94" spans="1:12" ht="15.75" x14ac:dyDescent="0.25">
      <c r="A94" s="5"/>
      <c r="C94" s="3"/>
      <c r="D94" s="3" t="s">
        <v>103</v>
      </c>
      <c r="E94" s="3"/>
      <c r="F94" s="41">
        <v>1.0033737011317565</v>
      </c>
      <c r="G94" s="41">
        <v>1.0017149999999999</v>
      </c>
      <c r="H94" s="41">
        <v>1.0037797581044239</v>
      </c>
      <c r="I94" s="41">
        <v>1.0037797581044239</v>
      </c>
      <c r="J94" s="41">
        <v>1.0037797581044239</v>
      </c>
      <c r="K94" s="41">
        <v>1.0037797581044239</v>
      </c>
      <c r="L94" s="41">
        <v>1.0037797581044239</v>
      </c>
    </row>
    <row r="95" spans="1:12" ht="12" customHeight="1" x14ac:dyDescent="0.25">
      <c r="A95" s="5"/>
      <c r="C95" s="3"/>
      <c r="D95" s="3"/>
      <c r="E95" s="3"/>
      <c r="F95" s="31"/>
      <c r="G95" s="31"/>
      <c r="H95" s="31"/>
      <c r="I95" s="31"/>
      <c r="J95" s="31"/>
      <c r="K95" s="31"/>
      <c r="L95" s="31"/>
    </row>
    <row r="96" spans="1:12" ht="16.5" customHeight="1" x14ac:dyDescent="0.25">
      <c r="A96" s="5"/>
      <c r="B96" s="3"/>
      <c r="C96" s="3"/>
      <c r="D96" s="3" t="s">
        <v>113</v>
      </c>
      <c r="E96" s="3"/>
      <c r="F96" s="40">
        <v>314038</v>
      </c>
      <c r="G96" s="40">
        <v>303570</v>
      </c>
      <c r="H96" s="40">
        <v>298800</v>
      </c>
      <c r="I96" s="40">
        <v>304100</v>
      </c>
      <c r="J96" s="40">
        <v>305100</v>
      </c>
      <c r="K96" s="40">
        <v>306800</v>
      </c>
      <c r="L96" s="40">
        <v>309700</v>
      </c>
    </row>
    <row r="97" spans="1:12" ht="15.75" x14ac:dyDescent="0.25">
      <c r="A97" s="5"/>
      <c r="C97" s="3"/>
      <c r="D97" s="3" t="s">
        <v>41</v>
      </c>
      <c r="E97" s="3"/>
      <c r="F97" s="40">
        <v>94793</v>
      </c>
      <c r="G97" s="40">
        <v>89998</v>
      </c>
      <c r="H97" s="40">
        <v>85700</v>
      </c>
      <c r="I97" s="40">
        <v>86900</v>
      </c>
      <c r="J97" s="40">
        <v>87400</v>
      </c>
      <c r="K97" s="40">
        <v>89700</v>
      </c>
      <c r="L97" s="40">
        <v>92600</v>
      </c>
    </row>
    <row r="98" spans="1:12" ht="12" customHeight="1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2" ht="15" customHeight="1" x14ac:dyDescent="0.25">
      <c r="A99" s="5"/>
      <c r="B99" s="3"/>
      <c r="C99" s="3"/>
      <c r="D99" s="3" t="s">
        <v>30</v>
      </c>
      <c r="E99" s="3"/>
      <c r="F99" s="40">
        <v>3780</v>
      </c>
      <c r="G99" s="40">
        <v>3550</v>
      </c>
      <c r="H99" s="40">
        <v>3600</v>
      </c>
      <c r="I99" s="40">
        <v>3570</v>
      </c>
      <c r="J99" s="40">
        <v>3530</v>
      </c>
      <c r="K99" s="40">
        <v>3510</v>
      </c>
      <c r="L99" s="40">
        <v>3480</v>
      </c>
    </row>
    <row r="100" spans="1:12" ht="15.75" x14ac:dyDescent="0.25">
      <c r="A100" s="5"/>
      <c r="C100" s="3"/>
      <c r="D100" s="3" t="s">
        <v>31</v>
      </c>
      <c r="E100" s="3"/>
      <c r="F100" s="40">
        <v>2960</v>
      </c>
      <c r="G100" s="40">
        <v>2770</v>
      </c>
      <c r="H100" s="40">
        <v>2740</v>
      </c>
      <c r="I100" s="40">
        <v>2700</v>
      </c>
      <c r="J100" s="40">
        <v>2670</v>
      </c>
      <c r="K100" s="40">
        <v>2640</v>
      </c>
      <c r="L100" s="40">
        <v>2610</v>
      </c>
    </row>
    <row r="101" spans="1:12" ht="13.5" customHeight="1" x14ac:dyDescent="0.25">
      <c r="A101" s="5"/>
      <c r="C101" s="3"/>
      <c r="D101" s="3"/>
      <c r="E101" s="3"/>
      <c r="F101" s="42"/>
      <c r="G101" s="42"/>
      <c r="H101" s="42"/>
      <c r="I101" s="42"/>
      <c r="J101" s="42"/>
      <c r="K101" s="42"/>
      <c r="L101" s="42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0">
        <v>73100</v>
      </c>
      <c r="G102" s="40">
        <v>74200</v>
      </c>
      <c r="H102" s="40">
        <v>72700</v>
      </c>
      <c r="I102" s="40">
        <v>74200</v>
      </c>
      <c r="J102" s="40">
        <v>75200</v>
      </c>
      <c r="K102" s="40">
        <v>76200</v>
      </c>
      <c r="L102" s="40">
        <v>77400</v>
      </c>
    </row>
    <row r="103" spans="1:12" ht="15.75" x14ac:dyDescent="0.25">
      <c r="A103" s="5"/>
      <c r="C103" s="3"/>
      <c r="D103" s="3" t="s">
        <v>35</v>
      </c>
      <c r="E103" s="3"/>
      <c r="F103" s="40">
        <v>26800</v>
      </c>
      <c r="G103" s="40">
        <v>26200</v>
      </c>
      <c r="H103" s="40">
        <v>26700</v>
      </c>
      <c r="I103" s="40">
        <v>26900</v>
      </c>
      <c r="J103" s="40">
        <v>27500</v>
      </c>
      <c r="K103" s="40">
        <v>28500</v>
      </c>
      <c r="L103" s="40">
        <v>29800</v>
      </c>
    </row>
    <row r="104" spans="1:12" ht="9.9499999999999993" customHeight="1" x14ac:dyDescent="0.25">
      <c r="A104" s="5"/>
      <c r="B104" s="3"/>
      <c r="C104" s="3"/>
      <c r="D104" s="3"/>
      <c r="E104" s="3"/>
      <c r="F104" s="33"/>
      <c r="G104" s="33"/>
      <c r="H104" s="33"/>
      <c r="I104" s="33"/>
      <c r="J104" s="33"/>
      <c r="K104" s="33"/>
      <c r="L104" s="33"/>
    </row>
    <row r="105" spans="1:12" ht="15.75" x14ac:dyDescent="0.25">
      <c r="A105" s="5"/>
      <c r="C105" s="3"/>
      <c r="D105" s="3" t="s">
        <v>9</v>
      </c>
      <c r="E105" s="3"/>
      <c r="F105" s="42">
        <v>1.1354617819499999</v>
      </c>
      <c r="G105" s="42">
        <v>1.1524560066</v>
      </c>
      <c r="H105" s="42">
        <v>1.1425999999999998</v>
      </c>
      <c r="I105" s="42">
        <v>1.1483999999999999</v>
      </c>
      <c r="J105" s="42">
        <v>1.1483999999999999</v>
      </c>
      <c r="K105" s="42">
        <v>1.1483999999999999</v>
      </c>
      <c r="L105" s="42">
        <v>1.1483999999999999</v>
      </c>
    </row>
    <row r="106" spans="1:12" ht="15.75" x14ac:dyDescent="0.25">
      <c r="A106" s="5"/>
      <c r="C106" s="3"/>
      <c r="D106" s="3"/>
      <c r="E106" s="3"/>
      <c r="F106" s="33"/>
      <c r="G106" s="33"/>
      <c r="H106" s="33"/>
      <c r="I106" s="33"/>
      <c r="J106" s="33"/>
      <c r="K106" s="33"/>
      <c r="L106" s="33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0">
        <v>177407</v>
      </c>
      <c r="G107" s="40">
        <v>184808</v>
      </c>
      <c r="H107" s="40">
        <v>183000</v>
      </c>
      <c r="I107" s="40">
        <v>185100</v>
      </c>
      <c r="J107" s="40">
        <v>188900</v>
      </c>
      <c r="K107" s="40">
        <v>191900</v>
      </c>
      <c r="L107" s="40">
        <v>194400</v>
      </c>
    </row>
    <row r="108" spans="1:12" ht="15.75" x14ac:dyDescent="0.25">
      <c r="A108" s="5"/>
      <c r="C108" s="3"/>
      <c r="D108" s="3" t="s">
        <v>40</v>
      </c>
      <c r="E108" s="3"/>
      <c r="F108" s="40">
        <v>65677</v>
      </c>
      <c r="G108" s="40">
        <v>68575</v>
      </c>
      <c r="H108" s="40">
        <v>66500</v>
      </c>
      <c r="I108" s="40">
        <v>65300</v>
      </c>
      <c r="J108" s="40">
        <v>65300</v>
      </c>
      <c r="K108" s="40">
        <v>66600</v>
      </c>
      <c r="L108" s="40">
        <v>68400</v>
      </c>
    </row>
    <row r="109" spans="1:12" ht="11.25" customHeight="1" x14ac:dyDescent="0.25">
      <c r="A109" s="5"/>
      <c r="C109" s="3"/>
      <c r="D109" s="3"/>
      <c r="E109" s="3"/>
      <c r="F109" s="31"/>
      <c r="G109" s="31"/>
      <c r="H109" s="31"/>
      <c r="I109" s="31"/>
      <c r="J109" s="31"/>
      <c r="K109" s="31"/>
      <c r="L109" s="31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0">
        <v>2680</v>
      </c>
      <c r="G110" s="40">
        <v>2760</v>
      </c>
      <c r="H110" s="40">
        <v>2700</v>
      </c>
      <c r="I110" s="40">
        <v>2710</v>
      </c>
      <c r="J110" s="40">
        <v>2700</v>
      </c>
      <c r="K110" s="40">
        <v>2700</v>
      </c>
      <c r="L110" s="40">
        <v>2700</v>
      </c>
    </row>
    <row r="111" spans="1:12" ht="15.75" x14ac:dyDescent="0.25">
      <c r="A111" s="5"/>
      <c r="C111" s="3"/>
      <c r="D111" s="3" t="s">
        <v>37</v>
      </c>
      <c r="E111" s="3"/>
      <c r="F111" s="40">
        <v>2160</v>
      </c>
      <c r="G111" s="40">
        <v>2200</v>
      </c>
      <c r="H111" s="40">
        <v>2120</v>
      </c>
      <c r="I111" s="40">
        <v>2100</v>
      </c>
      <c r="J111" s="40">
        <v>2070</v>
      </c>
      <c r="K111" s="40">
        <v>2050</v>
      </c>
      <c r="L111" s="40">
        <v>2030</v>
      </c>
    </row>
    <row r="112" spans="1:12" ht="12" customHeight="1" x14ac:dyDescent="0.25">
      <c r="A112" s="5"/>
      <c r="C112" s="3"/>
      <c r="D112" s="3"/>
      <c r="E112" s="3"/>
      <c r="F112" s="42"/>
      <c r="G112" s="42"/>
      <c r="H112" s="42"/>
      <c r="I112" s="42"/>
      <c r="J112" s="42"/>
      <c r="K112" s="42"/>
      <c r="L112" s="42"/>
    </row>
    <row r="113" spans="1:14" ht="18" customHeight="1" x14ac:dyDescent="0.25">
      <c r="A113" s="5"/>
      <c r="B113" s="3"/>
      <c r="C113" s="3"/>
      <c r="D113" s="3" t="s">
        <v>38</v>
      </c>
      <c r="E113" s="3"/>
      <c r="F113" s="40">
        <v>66000</v>
      </c>
      <c r="G113" s="40">
        <v>66500</v>
      </c>
      <c r="H113" s="40">
        <v>66700</v>
      </c>
      <c r="I113" s="40">
        <v>67700</v>
      </c>
      <c r="J113" s="40">
        <v>69200</v>
      </c>
      <c r="K113" s="40">
        <v>70300</v>
      </c>
      <c r="L113" s="40">
        <v>71300</v>
      </c>
    </row>
    <row r="114" spans="1:14" ht="18.75" customHeight="1" x14ac:dyDescent="0.25">
      <c r="A114" s="5"/>
      <c r="C114" s="3"/>
      <c r="D114" s="3" t="s">
        <v>39</v>
      </c>
      <c r="E114" s="3"/>
      <c r="F114" s="40">
        <v>30200</v>
      </c>
      <c r="G114" s="40">
        <v>30600</v>
      </c>
      <c r="H114" s="40">
        <v>30500</v>
      </c>
      <c r="I114" s="40">
        <v>30800</v>
      </c>
      <c r="J114" s="40">
        <v>31100</v>
      </c>
      <c r="K114" s="40">
        <v>32100</v>
      </c>
      <c r="L114" s="40">
        <v>33300</v>
      </c>
      <c r="N114" s="37"/>
    </row>
    <row r="115" spans="1:14" ht="13.5" customHeight="1" x14ac:dyDescent="0.25">
      <c r="A115" s="5"/>
      <c r="C115" s="3"/>
      <c r="D115" s="3"/>
      <c r="E115" s="3"/>
      <c r="F115" s="33"/>
      <c r="G115" s="33"/>
      <c r="H115" s="33"/>
      <c r="I115" s="33"/>
      <c r="J115" s="33"/>
      <c r="K115" s="33"/>
      <c r="L115" s="33"/>
    </row>
    <row r="116" spans="1:14" ht="15.75" x14ac:dyDescent="0.25">
      <c r="A116" s="5"/>
      <c r="C116" s="3"/>
      <c r="D116" s="3" t="s">
        <v>10</v>
      </c>
      <c r="E116" s="3"/>
      <c r="F116" s="42">
        <v>1.0016131099000001</v>
      </c>
      <c r="G116" s="42">
        <v>1.0085438</v>
      </c>
      <c r="H116" s="42">
        <v>1.0137370000000001</v>
      </c>
      <c r="I116" s="42">
        <v>1.01</v>
      </c>
      <c r="J116" s="42">
        <v>1.01</v>
      </c>
      <c r="K116" s="42">
        <v>1.01</v>
      </c>
      <c r="L116" s="42">
        <v>1.01</v>
      </c>
    </row>
    <row r="117" spans="1:14" ht="11.25" customHeight="1" x14ac:dyDescent="0.25">
      <c r="A117" s="5"/>
      <c r="C117" s="3"/>
      <c r="D117" s="3"/>
      <c r="E117" s="3"/>
      <c r="F117" s="41"/>
      <c r="G117" s="41"/>
      <c r="H117" s="41"/>
      <c r="I117" s="41"/>
      <c r="J117" s="41"/>
      <c r="K117" s="41"/>
      <c r="L117" s="41"/>
    </row>
    <row r="118" spans="1:14" ht="24.95" customHeight="1" x14ac:dyDescent="0.25">
      <c r="A118" s="4"/>
      <c r="B118" s="21"/>
      <c r="C118" s="3" t="s">
        <v>22</v>
      </c>
      <c r="D118" s="3"/>
      <c r="E118" s="3"/>
      <c r="F118" s="40">
        <v>256</v>
      </c>
      <c r="G118" s="40">
        <v>253</v>
      </c>
      <c r="H118" s="40">
        <v>200</v>
      </c>
      <c r="I118" s="40">
        <v>200</v>
      </c>
      <c r="J118" s="40">
        <v>100</v>
      </c>
      <c r="K118" s="40">
        <v>100</v>
      </c>
      <c r="L118" s="40">
        <v>0</v>
      </c>
    </row>
    <row r="119" spans="1:14" s="6" customFormat="1" ht="13.5" customHeight="1" x14ac:dyDescent="0.25">
      <c r="A119" s="4"/>
      <c r="B119" s="21"/>
      <c r="C119" s="3"/>
      <c r="D119" s="3"/>
      <c r="E119" s="3"/>
      <c r="F119" s="59"/>
      <c r="G119" s="59"/>
      <c r="H119" s="59"/>
      <c r="I119" s="59"/>
      <c r="J119" s="59"/>
      <c r="K119" s="59"/>
      <c r="L119" s="59"/>
    </row>
    <row r="120" spans="1:14" s="6" customFormat="1" ht="16.5" thickBot="1" x14ac:dyDescent="0.3">
      <c r="A120" s="4"/>
      <c r="B120" s="17" t="s">
        <v>139</v>
      </c>
      <c r="C120" s="18"/>
      <c r="D120" s="18"/>
      <c r="E120" s="18"/>
      <c r="F120" s="60"/>
      <c r="G120" s="60"/>
      <c r="H120" s="60"/>
      <c r="I120" s="60"/>
      <c r="J120" s="60"/>
      <c r="K120" s="60"/>
      <c r="L120" s="60"/>
    </row>
    <row r="121" spans="1:14" ht="18.75" customHeight="1" thickTop="1" x14ac:dyDescent="0.25">
      <c r="A121" s="5"/>
      <c r="B121" s="3"/>
      <c r="C121" s="4" t="s">
        <v>26</v>
      </c>
      <c r="D121" s="4"/>
      <c r="E121" s="4"/>
      <c r="F121" s="43">
        <v>8492629.1835188568</v>
      </c>
      <c r="G121" s="43">
        <v>8588937.3250882532</v>
      </c>
      <c r="H121" s="43">
        <v>8436600</v>
      </c>
      <c r="I121" s="43">
        <v>8203000</v>
      </c>
      <c r="J121" s="43">
        <v>8061400</v>
      </c>
      <c r="K121" s="43">
        <v>8042800</v>
      </c>
      <c r="L121" s="43">
        <v>8062100</v>
      </c>
    </row>
    <row r="122" spans="1:14" ht="15.75" x14ac:dyDescent="0.25">
      <c r="A122" s="5"/>
      <c r="C122" s="3" t="s">
        <v>85</v>
      </c>
      <c r="D122" s="3"/>
      <c r="E122" s="3"/>
      <c r="F122" s="38">
        <v>8433200</v>
      </c>
      <c r="G122" s="38">
        <v>8524900</v>
      </c>
      <c r="H122" s="38">
        <v>8371000</v>
      </c>
      <c r="I122" s="38">
        <v>8137400</v>
      </c>
      <c r="J122" s="38">
        <v>7995800</v>
      </c>
      <c r="K122" s="38">
        <v>7977200</v>
      </c>
      <c r="L122" s="38">
        <v>7996500</v>
      </c>
    </row>
    <row r="123" spans="1:14" ht="15.75" x14ac:dyDescent="0.25">
      <c r="A123" s="5"/>
      <c r="C123" s="3"/>
      <c r="D123" s="3" t="s">
        <v>86</v>
      </c>
      <c r="E123" s="3"/>
      <c r="F123" s="38">
        <v>8424800</v>
      </c>
      <c r="G123" s="38">
        <v>8517800</v>
      </c>
      <c r="H123" s="38">
        <v>8364900</v>
      </c>
      <c r="I123" s="38">
        <v>8132100</v>
      </c>
      <c r="J123" s="38">
        <v>7991100</v>
      </c>
      <c r="K123" s="38">
        <v>7973100</v>
      </c>
      <c r="L123" s="38">
        <v>7992900</v>
      </c>
    </row>
    <row r="124" spans="1:14" ht="15.75" x14ac:dyDescent="0.25">
      <c r="A124" s="5"/>
      <c r="C124" s="3"/>
      <c r="D124" s="3" t="s">
        <v>88</v>
      </c>
      <c r="E124" s="3"/>
      <c r="F124" s="38">
        <v>8400</v>
      </c>
      <c r="G124" s="38">
        <v>7100</v>
      </c>
      <c r="H124" s="38">
        <v>6100</v>
      </c>
      <c r="I124" s="38">
        <v>5300</v>
      </c>
      <c r="J124" s="38">
        <v>4700</v>
      </c>
      <c r="K124" s="38">
        <v>4100</v>
      </c>
      <c r="L124" s="38">
        <v>3600</v>
      </c>
    </row>
    <row r="125" spans="1:14" ht="9.9499999999999993" customHeight="1" x14ac:dyDescent="0.25">
      <c r="A125" s="5"/>
      <c r="B125" s="3"/>
      <c r="C125" s="3"/>
      <c r="D125" s="3"/>
      <c r="E125" s="3"/>
      <c r="F125" s="37"/>
      <c r="G125" s="37"/>
      <c r="H125" s="37"/>
      <c r="I125" s="37"/>
      <c r="J125" s="37"/>
      <c r="K125" s="37"/>
      <c r="L125" s="37"/>
    </row>
    <row r="126" spans="1:14" ht="15.75" x14ac:dyDescent="0.25">
      <c r="A126" s="5"/>
      <c r="C126" s="3" t="s">
        <v>87</v>
      </c>
      <c r="D126" s="3"/>
      <c r="E126" s="3"/>
      <c r="F126" s="38">
        <v>59500</v>
      </c>
      <c r="G126" s="38">
        <v>64100</v>
      </c>
      <c r="H126" s="38">
        <v>65600</v>
      </c>
      <c r="I126" s="38">
        <v>65600</v>
      </c>
      <c r="J126" s="38">
        <v>65600</v>
      </c>
      <c r="K126" s="38">
        <v>65600</v>
      </c>
      <c r="L126" s="38">
        <v>65600</v>
      </c>
    </row>
    <row r="127" spans="1:14" ht="15.75" x14ac:dyDescent="0.25">
      <c r="A127" s="5"/>
      <c r="C127" s="3"/>
      <c r="D127" s="3"/>
      <c r="E127" s="3"/>
      <c r="F127" s="37"/>
      <c r="G127" s="37"/>
      <c r="H127" s="37"/>
      <c r="I127" s="37"/>
      <c r="J127" s="37"/>
      <c r="K127" s="37"/>
      <c r="L127" s="37"/>
    </row>
    <row r="128" spans="1:14" ht="15.75" x14ac:dyDescent="0.25">
      <c r="A128" s="5"/>
      <c r="C128" s="3" t="s">
        <v>167</v>
      </c>
      <c r="D128" s="3"/>
      <c r="E128" s="3"/>
      <c r="F128" s="38">
        <v>278200</v>
      </c>
      <c r="G128" s="38">
        <v>286700</v>
      </c>
      <c r="H128" s="38">
        <v>285200</v>
      </c>
      <c r="I128" s="38">
        <v>282200</v>
      </c>
      <c r="J128" s="38">
        <v>280300</v>
      </c>
      <c r="K128" s="38">
        <v>280400</v>
      </c>
      <c r="L128" s="38">
        <v>281400</v>
      </c>
    </row>
    <row r="129" spans="1:12" ht="15.75" x14ac:dyDescent="0.25">
      <c r="A129" s="5"/>
      <c r="C129" s="3"/>
      <c r="D129" s="3" t="s">
        <v>11</v>
      </c>
      <c r="E129" s="3"/>
      <c r="F129" s="38">
        <v>278000</v>
      </c>
      <c r="G129" s="38">
        <v>286500</v>
      </c>
      <c r="H129" s="38">
        <v>285100</v>
      </c>
      <c r="I129" s="38">
        <v>282100</v>
      </c>
      <c r="J129" s="38">
        <v>280200</v>
      </c>
      <c r="K129" s="38">
        <v>280300</v>
      </c>
      <c r="L129" s="38">
        <v>281300</v>
      </c>
    </row>
    <row r="130" spans="1:12" ht="15.75" x14ac:dyDescent="0.25">
      <c r="A130" s="5"/>
      <c r="C130" s="3"/>
      <c r="D130" s="3" t="s">
        <v>89</v>
      </c>
      <c r="E130" s="3"/>
      <c r="F130" s="38">
        <v>200</v>
      </c>
      <c r="G130" s="38">
        <v>200</v>
      </c>
      <c r="H130" s="38">
        <v>100</v>
      </c>
      <c r="I130" s="38">
        <v>100</v>
      </c>
      <c r="J130" s="38">
        <v>100</v>
      </c>
      <c r="K130" s="38">
        <v>100</v>
      </c>
      <c r="L130" s="38">
        <v>100</v>
      </c>
    </row>
    <row r="131" spans="1:12" ht="15.75" x14ac:dyDescent="0.25">
      <c r="A131" s="5"/>
      <c r="C131" s="3"/>
      <c r="D131" s="3"/>
      <c r="E131" s="3"/>
      <c r="F131" s="36"/>
      <c r="G131" s="36"/>
      <c r="H131" s="36"/>
      <c r="I131" s="36"/>
      <c r="J131" s="36"/>
      <c r="K131" s="36"/>
      <c r="L131" s="36"/>
    </row>
    <row r="132" spans="1:12" ht="15.75" x14ac:dyDescent="0.25">
      <c r="A132" s="5"/>
      <c r="C132" s="3"/>
      <c r="D132" s="3" t="s">
        <v>168</v>
      </c>
      <c r="E132" s="3"/>
      <c r="F132" s="47">
        <v>216100</v>
      </c>
      <c r="G132" s="47">
        <v>220200</v>
      </c>
      <c r="H132" s="47">
        <v>218700</v>
      </c>
      <c r="I132" s="47">
        <v>216200</v>
      </c>
      <c r="J132" s="47">
        <v>214700</v>
      </c>
      <c r="K132" s="47">
        <v>214800</v>
      </c>
      <c r="L132" s="47">
        <v>215600</v>
      </c>
    </row>
    <row r="133" spans="1:12" ht="15.75" x14ac:dyDescent="0.25">
      <c r="A133" s="5"/>
      <c r="C133" s="3"/>
      <c r="D133" s="3" t="s">
        <v>169</v>
      </c>
      <c r="E133" s="3"/>
      <c r="F133" s="47">
        <v>62100</v>
      </c>
      <c r="G133" s="47">
        <v>66500</v>
      </c>
      <c r="H133" s="47">
        <v>66500</v>
      </c>
      <c r="I133" s="47">
        <v>66000</v>
      </c>
      <c r="J133" s="47">
        <v>65600</v>
      </c>
      <c r="K133" s="47">
        <v>65600</v>
      </c>
      <c r="L133" s="47">
        <v>65800</v>
      </c>
    </row>
    <row r="134" spans="1:12" ht="15.75" x14ac:dyDescent="0.25">
      <c r="A134" s="5"/>
      <c r="C134" s="3"/>
      <c r="D134" s="3"/>
      <c r="E134" s="3"/>
      <c r="F134" s="36"/>
      <c r="G134" s="36"/>
      <c r="H134" s="36"/>
      <c r="I134" s="36"/>
      <c r="J134" s="36"/>
      <c r="K134" s="36"/>
      <c r="L134" s="36"/>
    </row>
    <row r="135" spans="1:12" ht="15.75" x14ac:dyDescent="0.25">
      <c r="A135" s="5"/>
      <c r="C135" s="3" t="s">
        <v>12</v>
      </c>
      <c r="D135" s="3"/>
      <c r="E135" s="3"/>
      <c r="F135" s="38">
        <v>29390</v>
      </c>
      <c r="G135" s="38">
        <v>28920</v>
      </c>
      <c r="H135" s="38">
        <v>28350</v>
      </c>
      <c r="I135" s="38">
        <v>27970</v>
      </c>
      <c r="J135" s="38">
        <v>27660</v>
      </c>
      <c r="K135" s="38">
        <v>27590</v>
      </c>
      <c r="L135" s="38">
        <v>27570</v>
      </c>
    </row>
    <row r="136" spans="1:12" ht="15.75" x14ac:dyDescent="0.25">
      <c r="A136" s="5"/>
      <c r="C136" s="3"/>
      <c r="D136" s="3" t="s">
        <v>13</v>
      </c>
      <c r="E136" s="3"/>
      <c r="F136" s="38">
        <v>29390</v>
      </c>
      <c r="G136" s="38">
        <v>28920</v>
      </c>
      <c r="H136" s="38">
        <v>28350</v>
      </c>
      <c r="I136" s="38">
        <v>27960</v>
      </c>
      <c r="J136" s="38">
        <v>27660</v>
      </c>
      <c r="K136" s="38">
        <v>27580</v>
      </c>
      <c r="L136" s="38">
        <v>27560</v>
      </c>
    </row>
    <row r="137" spans="1:12" ht="15.75" x14ac:dyDescent="0.25">
      <c r="A137" s="5"/>
      <c r="C137" s="3"/>
      <c r="D137" s="3" t="s">
        <v>90</v>
      </c>
      <c r="E137" s="3"/>
      <c r="F137" s="38">
        <v>39010</v>
      </c>
      <c r="G137" s="38">
        <v>39790</v>
      </c>
      <c r="H137" s="38">
        <v>39880</v>
      </c>
      <c r="I137" s="38">
        <v>40160</v>
      </c>
      <c r="J137" s="38">
        <v>40580</v>
      </c>
      <c r="K137" s="38">
        <v>41040</v>
      </c>
      <c r="L137" s="38">
        <v>41530</v>
      </c>
    </row>
    <row r="138" spans="1:12" ht="12" customHeight="1" x14ac:dyDescent="0.25">
      <c r="A138" s="5"/>
      <c r="B138" s="3"/>
      <c r="C138" s="3"/>
      <c r="D138" s="3"/>
      <c r="E138" s="3"/>
      <c r="F138" s="36"/>
      <c r="G138" s="36"/>
      <c r="H138" s="36"/>
      <c r="I138" s="36"/>
      <c r="J138" s="36"/>
      <c r="K138" s="36"/>
      <c r="L138" s="36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7">
        <v>30210</v>
      </c>
      <c r="G139" s="47">
        <v>29730</v>
      </c>
      <c r="H139" s="47">
        <v>29140</v>
      </c>
      <c r="I139" s="47">
        <v>28750</v>
      </c>
      <c r="J139" s="47">
        <v>28430</v>
      </c>
      <c r="K139" s="47">
        <v>28360</v>
      </c>
      <c r="L139" s="47">
        <v>28340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7">
        <v>26580</v>
      </c>
      <c r="G140" s="47">
        <v>26240</v>
      </c>
      <c r="H140" s="47">
        <v>25790</v>
      </c>
      <c r="I140" s="47">
        <v>25410</v>
      </c>
      <c r="J140" s="47">
        <v>25170</v>
      </c>
      <c r="K140" s="47">
        <v>25090</v>
      </c>
      <c r="L140" s="47">
        <v>25010</v>
      </c>
    </row>
    <row r="141" spans="1:12" ht="9.9499999999999993" customHeight="1" x14ac:dyDescent="0.25">
      <c r="A141" s="5"/>
      <c r="B141" s="3"/>
      <c r="C141" s="3"/>
      <c r="D141" s="3"/>
      <c r="E141" s="3"/>
      <c r="F141" s="36"/>
      <c r="G141" s="36"/>
      <c r="H141" s="36"/>
      <c r="I141" s="36"/>
      <c r="J141" s="36"/>
      <c r="K141" s="36"/>
      <c r="L141" s="36"/>
    </row>
    <row r="142" spans="1:12" ht="15.75" x14ac:dyDescent="0.25">
      <c r="A142" s="5"/>
      <c r="C142" s="3" t="s">
        <v>91</v>
      </c>
      <c r="D142" s="3"/>
      <c r="E142" s="3"/>
      <c r="F142" s="49">
        <v>1.0311182999999999</v>
      </c>
      <c r="G142" s="49">
        <v>1.0280667000000001</v>
      </c>
      <c r="H142" s="49">
        <v>1.0349999999999999</v>
      </c>
      <c r="I142" s="49">
        <v>1.0309999999999999</v>
      </c>
      <c r="J142" s="49">
        <v>1.0309999999999999</v>
      </c>
      <c r="K142" s="49">
        <v>1.0309999999999999</v>
      </c>
      <c r="L142" s="49">
        <v>1.0309999999999999</v>
      </c>
    </row>
    <row r="143" spans="1:12" ht="12.75" customHeight="1" x14ac:dyDescent="0.25">
      <c r="A143" s="5"/>
      <c r="C143" s="3"/>
      <c r="D143" s="3"/>
      <c r="E143" s="3"/>
      <c r="F143" s="37"/>
      <c r="G143" s="37"/>
      <c r="H143" s="37"/>
      <c r="I143" s="37"/>
      <c r="J143" s="37"/>
      <c r="K143" s="37"/>
      <c r="L143" s="37"/>
    </row>
    <row r="144" spans="1:12" ht="15.75" x14ac:dyDescent="0.25">
      <c r="A144" s="5"/>
      <c r="C144" s="3" t="s">
        <v>14</v>
      </c>
      <c r="D144" s="3"/>
      <c r="E144" s="3"/>
      <c r="F144" s="38">
        <v>2200</v>
      </c>
      <c r="G144" s="38">
        <v>2400</v>
      </c>
      <c r="H144" s="38">
        <v>2400</v>
      </c>
      <c r="I144" s="38">
        <v>2400</v>
      </c>
      <c r="J144" s="38">
        <v>2400</v>
      </c>
      <c r="K144" s="38">
        <v>2400</v>
      </c>
      <c r="L144" s="38">
        <v>2400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8">
        <v>24810</v>
      </c>
      <c r="G145" s="38">
        <v>25370</v>
      </c>
      <c r="H145" s="38">
        <v>25370</v>
      </c>
      <c r="I145" s="38">
        <v>25370</v>
      </c>
      <c r="J145" s="38">
        <v>25370</v>
      </c>
      <c r="K145" s="38">
        <v>25370</v>
      </c>
      <c r="L145" s="38">
        <v>25370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59"/>
      <c r="G146" s="59"/>
      <c r="H146" s="59"/>
      <c r="I146" s="59"/>
      <c r="J146" s="59"/>
      <c r="K146" s="59"/>
      <c r="L146" s="59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0"/>
      <c r="G147" s="60"/>
      <c r="H147" s="60"/>
      <c r="I147" s="60"/>
      <c r="J147" s="60"/>
      <c r="K147" s="60"/>
      <c r="L147" s="60"/>
    </row>
    <row r="148" spans="1:12" ht="16.5" thickTop="1" x14ac:dyDescent="0.25">
      <c r="A148" s="5"/>
      <c r="C148" s="5" t="s">
        <v>26</v>
      </c>
      <c r="D148" s="5"/>
      <c r="E148" s="5"/>
      <c r="F148" s="46">
        <v>723766.73878058069</v>
      </c>
      <c r="G148" s="46">
        <v>803415.55167325225</v>
      </c>
      <c r="H148" s="46">
        <v>876100</v>
      </c>
      <c r="I148" s="46">
        <v>931300</v>
      </c>
      <c r="J148" s="46">
        <v>1011300</v>
      </c>
      <c r="K148" s="46">
        <v>1086900</v>
      </c>
      <c r="L148" s="46">
        <v>1167200</v>
      </c>
    </row>
    <row r="149" spans="1:12" ht="15.75" x14ac:dyDescent="0.25">
      <c r="A149" s="5"/>
      <c r="C149" s="3" t="s">
        <v>106</v>
      </c>
      <c r="D149" s="3"/>
      <c r="E149" s="3"/>
      <c r="F149" s="47">
        <v>723800</v>
      </c>
      <c r="G149" s="47">
        <v>803400</v>
      </c>
      <c r="H149" s="47">
        <v>876100</v>
      </c>
      <c r="I149" s="47">
        <v>931300</v>
      </c>
      <c r="J149" s="47">
        <v>1011300</v>
      </c>
      <c r="K149" s="47">
        <v>1086900</v>
      </c>
      <c r="L149" s="47">
        <v>1167200</v>
      </c>
    </row>
    <row r="150" spans="1:12" ht="15.75" x14ac:dyDescent="0.25">
      <c r="A150" s="5"/>
      <c r="C150" s="3"/>
      <c r="D150" s="3"/>
      <c r="E150" s="3" t="s">
        <v>127</v>
      </c>
      <c r="F150" s="47">
        <v>374000</v>
      </c>
      <c r="G150" s="47">
        <v>422700</v>
      </c>
      <c r="H150" s="47">
        <v>470900</v>
      </c>
      <c r="I150" s="47">
        <v>504300</v>
      </c>
      <c r="J150" s="47">
        <v>539500</v>
      </c>
      <c r="K150" s="47">
        <v>579800</v>
      </c>
      <c r="L150" s="47">
        <v>623700</v>
      </c>
    </row>
    <row r="151" spans="1:12" ht="15.75" x14ac:dyDescent="0.25">
      <c r="A151" s="5"/>
      <c r="C151" s="3"/>
      <c r="D151" s="3"/>
      <c r="E151" s="3" t="s">
        <v>128</v>
      </c>
      <c r="F151" s="47">
        <v>349700</v>
      </c>
      <c r="G151" s="47">
        <v>380700</v>
      </c>
      <c r="H151" s="47">
        <v>405100</v>
      </c>
      <c r="I151" s="47">
        <v>427000</v>
      </c>
      <c r="J151" s="47">
        <v>471800</v>
      </c>
      <c r="K151" s="47">
        <v>507100</v>
      </c>
      <c r="L151" s="47">
        <v>543500</v>
      </c>
    </row>
    <row r="152" spans="1:12" ht="15.75" x14ac:dyDescent="0.25">
      <c r="A152" s="5"/>
      <c r="C152" s="3"/>
      <c r="D152" s="3"/>
      <c r="E152" s="3"/>
      <c r="F152" s="47"/>
      <c r="G152" s="47"/>
      <c r="H152" s="47"/>
      <c r="I152" s="47"/>
      <c r="J152" s="47"/>
      <c r="K152" s="47"/>
      <c r="L152" s="47"/>
    </row>
    <row r="153" spans="1:12" ht="15.75" x14ac:dyDescent="0.25">
      <c r="A153" s="5"/>
      <c r="C153" s="3" t="s">
        <v>84</v>
      </c>
      <c r="D153" s="3"/>
      <c r="E153" s="3"/>
      <c r="F153" s="47">
        <v>17900</v>
      </c>
      <c r="G153" s="47">
        <v>19700</v>
      </c>
      <c r="H153" s="47">
        <v>20800</v>
      </c>
      <c r="I153" s="47">
        <v>21700</v>
      </c>
      <c r="J153" s="47">
        <v>23200</v>
      </c>
      <c r="K153" s="47">
        <v>24400</v>
      </c>
      <c r="L153" s="47">
        <v>25500</v>
      </c>
    </row>
    <row r="154" spans="1:12" ht="15.75" x14ac:dyDescent="0.25">
      <c r="A154" s="5"/>
      <c r="C154" s="3"/>
      <c r="D154" s="3"/>
      <c r="E154" s="3" t="s">
        <v>129</v>
      </c>
      <c r="F154" s="47">
        <v>4200</v>
      </c>
      <c r="G154" s="47">
        <v>4800</v>
      </c>
      <c r="H154" s="47">
        <v>5300</v>
      </c>
      <c r="I154" s="47">
        <v>5600</v>
      </c>
      <c r="J154" s="47">
        <v>5900</v>
      </c>
      <c r="K154" s="47">
        <v>6200</v>
      </c>
      <c r="L154" s="47">
        <v>6500</v>
      </c>
    </row>
    <row r="155" spans="1:12" ht="15.75" x14ac:dyDescent="0.25">
      <c r="A155" s="5"/>
      <c r="C155" s="3"/>
      <c r="D155" s="3"/>
      <c r="E155" s="3" t="s">
        <v>130</v>
      </c>
      <c r="F155" s="47">
        <v>13700</v>
      </c>
      <c r="G155" s="47">
        <v>14900</v>
      </c>
      <c r="H155" s="47">
        <v>15600</v>
      </c>
      <c r="I155" s="47">
        <v>16100</v>
      </c>
      <c r="J155" s="47">
        <v>17300</v>
      </c>
      <c r="K155" s="47">
        <v>18100</v>
      </c>
      <c r="L155" s="47">
        <v>18900</v>
      </c>
    </row>
    <row r="156" spans="1:12" ht="15.75" x14ac:dyDescent="0.25">
      <c r="A156" s="5"/>
      <c r="C156" s="3"/>
      <c r="D156" s="3"/>
      <c r="E156" s="3"/>
      <c r="F156" s="47"/>
      <c r="G156" s="47"/>
      <c r="H156" s="47"/>
      <c r="I156" s="47"/>
      <c r="J156" s="47"/>
      <c r="K156" s="47"/>
      <c r="L156" s="47"/>
    </row>
    <row r="157" spans="1:12" ht="15.75" x14ac:dyDescent="0.25">
      <c r="A157" s="5"/>
      <c r="C157" s="3" t="s">
        <v>105</v>
      </c>
      <c r="D157" s="3"/>
      <c r="E157" s="3"/>
      <c r="F157" s="47">
        <v>38610</v>
      </c>
      <c r="G157" s="47">
        <v>39220</v>
      </c>
      <c r="H157" s="47">
        <v>40220</v>
      </c>
      <c r="I157" s="47">
        <v>41100</v>
      </c>
      <c r="J157" s="47">
        <v>41670</v>
      </c>
      <c r="K157" s="47">
        <v>42770</v>
      </c>
      <c r="L157" s="47">
        <v>43960</v>
      </c>
    </row>
    <row r="158" spans="1:12" ht="15.75" x14ac:dyDescent="0.25">
      <c r="A158" s="5"/>
      <c r="C158" s="3"/>
      <c r="D158" s="3"/>
      <c r="E158" s="3" t="s">
        <v>131</v>
      </c>
      <c r="F158" s="47">
        <v>84450</v>
      </c>
      <c r="G158" s="47">
        <v>85040</v>
      </c>
      <c r="H158" s="47">
        <v>85550</v>
      </c>
      <c r="I158" s="47">
        <v>86160</v>
      </c>
      <c r="J158" s="47">
        <v>87080</v>
      </c>
      <c r="K158" s="47">
        <v>89040</v>
      </c>
      <c r="L158" s="47">
        <v>91330</v>
      </c>
    </row>
    <row r="159" spans="1:12" ht="15.75" x14ac:dyDescent="0.25">
      <c r="A159" s="5"/>
      <c r="C159" s="3"/>
      <c r="D159" s="3"/>
      <c r="E159" s="3" t="s">
        <v>132</v>
      </c>
      <c r="F159" s="47">
        <v>24430</v>
      </c>
      <c r="G159" s="47">
        <v>24540</v>
      </c>
      <c r="H159" s="47">
        <v>24890</v>
      </c>
      <c r="I159" s="47">
        <v>25410</v>
      </c>
      <c r="J159" s="47">
        <v>26110</v>
      </c>
      <c r="K159" s="47">
        <v>26820</v>
      </c>
      <c r="L159" s="47">
        <v>27560</v>
      </c>
    </row>
    <row r="160" spans="1:12" ht="15.75" x14ac:dyDescent="0.25">
      <c r="A160" s="5"/>
      <c r="C160" s="83"/>
      <c r="D160" s="83"/>
      <c r="E160" s="83"/>
      <c r="F160" s="47"/>
      <c r="G160" s="47"/>
      <c r="H160" s="47"/>
      <c r="I160" s="47"/>
      <c r="J160" s="47"/>
      <c r="K160" s="47"/>
      <c r="L160" s="47"/>
    </row>
    <row r="161" spans="1:23" ht="24.95" customHeight="1" x14ac:dyDescent="0.25">
      <c r="A161" s="4"/>
      <c r="B161" s="21"/>
      <c r="C161" s="82" t="s">
        <v>104</v>
      </c>
      <c r="D161" s="82"/>
      <c r="E161" s="82"/>
      <c r="F161" s="48">
        <v>1.048535</v>
      </c>
      <c r="G161" s="48">
        <v>1.038756</v>
      </c>
      <c r="H161" s="48">
        <v>1.0449999999999999</v>
      </c>
      <c r="I161" s="48">
        <v>1.0449999999999999</v>
      </c>
      <c r="J161" s="48">
        <v>1.0449999999999999</v>
      </c>
      <c r="K161" s="48">
        <v>1.0429999999999999</v>
      </c>
      <c r="L161" s="48">
        <v>1.0429999999999999</v>
      </c>
    </row>
    <row r="162" spans="1:23" ht="15.75" x14ac:dyDescent="0.25">
      <c r="A162" s="5"/>
      <c r="B162" s="21"/>
      <c r="C162" s="3"/>
      <c r="D162" s="3"/>
      <c r="E162" s="3"/>
      <c r="F162" s="37"/>
      <c r="G162" s="37"/>
      <c r="H162" s="37"/>
      <c r="I162" s="37"/>
      <c r="J162" s="37"/>
      <c r="K162" s="37"/>
      <c r="L162" s="37"/>
    </row>
    <row r="163" spans="1:23" ht="15.75" x14ac:dyDescent="0.25">
      <c r="A163" s="5"/>
      <c r="B163" s="21"/>
      <c r="C163" s="3" t="s">
        <v>84</v>
      </c>
      <c r="D163" s="3"/>
      <c r="E163" s="3"/>
      <c r="F163" s="37"/>
      <c r="G163" s="37"/>
      <c r="H163" s="37"/>
      <c r="I163" s="37"/>
      <c r="J163" s="37"/>
      <c r="K163" s="37"/>
      <c r="L163" s="37"/>
    </row>
    <row r="164" spans="1:23" ht="15.75" x14ac:dyDescent="0.25">
      <c r="A164" s="5"/>
      <c r="B164" s="21"/>
      <c r="C164" s="3"/>
      <c r="D164" s="3"/>
      <c r="E164" s="3" t="s">
        <v>175</v>
      </c>
      <c r="F164" s="47">
        <v>9800</v>
      </c>
      <c r="G164" s="47">
        <v>10900</v>
      </c>
      <c r="H164" s="47">
        <v>11600</v>
      </c>
      <c r="I164" s="47">
        <v>12100</v>
      </c>
      <c r="J164" s="47">
        <v>13000</v>
      </c>
      <c r="K164" s="47">
        <v>13800</v>
      </c>
      <c r="L164" s="47">
        <v>14500</v>
      </c>
      <c r="Q164" s="75"/>
      <c r="R164" s="75"/>
      <c r="S164" s="75"/>
      <c r="T164" s="75"/>
      <c r="U164" s="75"/>
      <c r="V164" s="75"/>
      <c r="W164" s="75"/>
    </row>
    <row r="165" spans="1:23" ht="15.75" x14ac:dyDescent="0.25">
      <c r="A165" s="5"/>
      <c r="B165" s="21"/>
      <c r="C165" s="3"/>
      <c r="D165" s="3"/>
      <c r="E165" s="3" t="s">
        <v>176</v>
      </c>
      <c r="F165" s="47">
        <v>8100</v>
      </c>
      <c r="G165" s="47">
        <v>8800</v>
      </c>
      <c r="H165" s="47">
        <v>9200</v>
      </c>
      <c r="I165" s="47">
        <v>9600</v>
      </c>
      <c r="J165" s="47">
        <v>10200</v>
      </c>
      <c r="K165" s="47">
        <v>10600</v>
      </c>
      <c r="L165" s="47">
        <v>11000</v>
      </c>
      <c r="Q165" s="75"/>
      <c r="R165" s="75"/>
      <c r="S165" s="75"/>
      <c r="T165" s="75"/>
      <c r="U165" s="75"/>
      <c r="V165" s="75"/>
      <c r="W165" s="75"/>
    </row>
    <row r="166" spans="1:23" ht="15.75" x14ac:dyDescent="0.25">
      <c r="A166" s="5"/>
      <c r="B166" s="21"/>
      <c r="C166" s="3" t="s">
        <v>173</v>
      </c>
      <c r="D166" s="3"/>
      <c r="E166" s="3"/>
      <c r="F166" s="47"/>
      <c r="G166" s="47"/>
      <c r="H166" s="47"/>
      <c r="I166" s="47"/>
      <c r="J166" s="47"/>
      <c r="K166" s="47"/>
      <c r="L166" s="47"/>
      <c r="Q166" s="75"/>
      <c r="R166" s="75"/>
      <c r="S166" s="75"/>
      <c r="T166" s="75"/>
      <c r="U166" s="75"/>
      <c r="V166" s="75"/>
      <c r="W166" s="75"/>
    </row>
    <row r="167" spans="1:23" ht="15.75" x14ac:dyDescent="0.25">
      <c r="A167" s="5"/>
      <c r="B167" s="21"/>
      <c r="C167" s="3"/>
      <c r="D167" s="3"/>
      <c r="E167" s="3" t="s">
        <v>175</v>
      </c>
      <c r="F167" s="47">
        <v>45600</v>
      </c>
      <c r="G167" s="47">
        <v>45400</v>
      </c>
      <c r="H167" s="47">
        <v>46400</v>
      </c>
      <c r="I167" s="47">
        <v>47500</v>
      </c>
      <c r="J167" s="47">
        <v>47500</v>
      </c>
      <c r="K167" s="47">
        <v>48600</v>
      </c>
      <c r="L167" s="47">
        <v>49900</v>
      </c>
      <c r="Q167" s="75"/>
      <c r="R167" s="75"/>
      <c r="S167" s="75"/>
      <c r="T167" s="75"/>
      <c r="U167" s="75"/>
      <c r="V167" s="75"/>
      <c r="W167" s="75"/>
    </row>
    <row r="168" spans="1:23" ht="15.75" x14ac:dyDescent="0.25">
      <c r="A168" s="5"/>
      <c r="B168" s="21"/>
      <c r="C168" s="3"/>
      <c r="D168" s="3"/>
      <c r="E168" s="3" t="s">
        <v>176</v>
      </c>
      <c r="F168" s="47">
        <v>32500</v>
      </c>
      <c r="G168" s="47">
        <v>32800</v>
      </c>
      <c r="H168" s="47">
        <v>33800</v>
      </c>
      <c r="I168" s="47">
        <v>34900</v>
      </c>
      <c r="J168" s="47">
        <v>35200</v>
      </c>
      <c r="K168" s="47">
        <v>36200</v>
      </c>
      <c r="L168" s="47">
        <v>37300</v>
      </c>
      <c r="Q168" s="76"/>
      <c r="R168" s="76"/>
      <c r="S168" s="76"/>
      <c r="T168" s="76"/>
      <c r="U168" s="76"/>
      <c r="V168" s="76"/>
      <c r="W168" s="76"/>
    </row>
    <row r="169" spans="1:23" ht="15.75" x14ac:dyDescent="0.25">
      <c r="A169" s="5"/>
      <c r="B169" s="21"/>
      <c r="C169" s="3" t="s">
        <v>174</v>
      </c>
      <c r="D169" s="3"/>
      <c r="E169" s="3"/>
      <c r="F169" s="47"/>
      <c r="G169" s="47"/>
      <c r="H169" s="47"/>
      <c r="I169" s="47"/>
      <c r="J169" s="47"/>
      <c r="K169" s="47"/>
      <c r="L169" s="47"/>
      <c r="Q169" s="76"/>
      <c r="R169" s="76"/>
      <c r="S169" s="76"/>
      <c r="T169" s="76"/>
      <c r="U169" s="76"/>
      <c r="V169" s="76"/>
      <c r="W169" s="76"/>
    </row>
    <row r="170" spans="1:23" ht="15.75" x14ac:dyDescent="0.25">
      <c r="A170" s="5"/>
      <c r="B170" s="21"/>
      <c r="C170" s="3"/>
      <c r="D170" s="3"/>
      <c r="E170" s="3" t="s">
        <v>175</v>
      </c>
      <c r="F170" s="47">
        <v>456000</v>
      </c>
      <c r="G170" s="47">
        <v>506000</v>
      </c>
      <c r="H170" s="47">
        <v>553000</v>
      </c>
      <c r="I170" s="47">
        <v>589000</v>
      </c>
      <c r="J170" s="47">
        <v>641000</v>
      </c>
      <c r="K170" s="47">
        <v>691000</v>
      </c>
      <c r="L170" s="47">
        <v>744000</v>
      </c>
      <c r="Q170" s="76"/>
      <c r="R170" s="76"/>
      <c r="S170" s="76"/>
      <c r="T170" s="76"/>
      <c r="U170" s="76"/>
      <c r="V170" s="76"/>
      <c r="W170" s="76"/>
    </row>
    <row r="171" spans="1:23" ht="15.75" x14ac:dyDescent="0.25">
      <c r="A171" s="5"/>
      <c r="B171" s="21"/>
      <c r="C171" s="3"/>
      <c r="D171" s="3"/>
      <c r="E171" s="3" t="s">
        <v>176</v>
      </c>
      <c r="F171" s="47">
        <v>267000</v>
      </c>
      <c r="G171" s="47">
        <v>297000</v>
      </c>
      <c r="H171" s="47">
        <v>323000</v>
      </c>
      <c r="I171" s="47">
        <v>342000</v>
      </c>
      <c r="J171" s="47">
        <v>370000</v>
      </c>
      <c r="K171" s="47">
        <v>396000</v>
      </c>
      <c r="L171" s="47">
        <v>423000</v>
      </c>
      <c r="Q171" s="47"/>
      <c r="R171" s="47"/>
      <c r="S171" s="47"/>
      <c r="T171" s="47"/>
      <c r="U171" s="47"/>
      <c r="V171" s="47"/>
      <c r="W171" s="47"/>
    </row>
    <row r="172" spans="1:23" ht="15.75" x14ac:dyDescent="0.25">
      <c r="A172" s="5"/>
      <c r="B172" s="21"/>
      <c r="C172" s="3"/>
      <c r="D172" s="3"/>
      <c r="E172" s="3"/>
      <c r="F172" s="58"/>
      <c r="G172" s="58"/>
      <c r="H172" s="58"/>
      <c r="I172" s="58"/>
      <c r="J172" s="58"/>
      <c r="K172" s="58"/>
      <c r="L172" s="58"/>
      <c r="Q172" s="76"/>
      <c r="R172" s="76"/>
      <c r="S172" s="76"/>
      <c r="T172" s="76"/>
      <c r="U172" s="76"/>
      <c r="V172" s="76"/>
      <c r="W172" s="76"/>
    </row>
    <row r="173" spans="1:23" ht="16.5" thickBot="1" x14ac:dyDescent="0.3">
      <c r="A173" s="5"/>
      <c r="B173" s="17" t="s">
        <v>149</v>
      </c>
      <c r="C173" s="18"/>
      <c r="D173" s="18"/>
      <c r="E173" s="18"/>
      <c r="F173" s="60"/>
      <c r="G173" s="60"/>
      <c r="H173" s="60"/>
      <c r="I173" s="60"/>
      <c r="J173" s="60"/>
      <c r="K173" s="60"/>
      <c r="L173" s="60"/>
      <c r="Q173" s="76"/>
      <c r="R173" s="76"/>
      <c r="S173" s="76"/>
      <c r="T173" s="76"/>
      <c r="U173" s="76"/>
      <c r="V173" s="76"/>
      <c r="W173" s="76"/>
    </row>
    <row r="174" spans="1:23" ht="16.5" thickTop="1" x14ac:dyDescent="0.25">
      <c r="A174" s="5"/>
      <c r="C174" s="5" t="s">
        <v>26</v>
      </c>
      <c r="D174" s="5"/>
      <c r="E174" s="5"/>
      <c r="F174" s="30">
        <v>521983</v>
      </c>
      <c r="G174" s="43">
        <v>555100</v>
      </c>
      <c r="H174" s="43">
        <v>530010</v>
      </c>
      <c r="I174" s="43">
        <v>536563</v>
      </c>
      <c r="J174" s="43">
        <v>546815</v>
      </c>
      <c r="K174" s="43">
        <v>556472</v>
      </c>
      <c r="L174" s="43">
        <v>565446</v>
      </c>
      <c r="Q174" s="76"/>
      <c r="R174" s="76"/>
      <c r="S174" s="76"/>
      <c r="T174" s="76"/>
      <c r="U174" s="76"/>
      <c r="V174" s="76"/>
      <c r="W174" s="76"/>
    </row>
    <row r="175" spans="1:23" ht="15.75" x14ac:dyDescent="0.25">
      <c r="A175" s="5"/>
      <c r="B175" s="21"/>
      <c r="C175" s="3"/>
      <c r="D175" s="3"/>
      <c r="E175" s="3"/>
      <c r="F175" s="62"/>
      <c r="G175" s="62"/>
      <c r="H175" s="62"/>
      <c r="I175" s="62"/>
      <c r="J175" s="62"/>
      <c r="K175" s="61"/>
      <c r="L175" s="61"/>
      <c r="Q175" s="47"/>
      <c r="R175" s="47"/>
      <c r="S175" s="47"/>
      <c r="T175" s="47"/>
      <c r="U175" s="47"/>
      <c r="V175" s="47"/>
      <c r="W175" s="47"/>
    </row>
    <row r="176" spans="1:23" x14ac:dyDescent="0.2">
      <c r="F176" s="58"/>
      <c r="G176" s="58"/>
      <c r="H176" s="58"/>
      <c r="I176" s="58"/>
      <c r="J176" s="58"/>
      <c r="K176" s="58"/>
      <c r="L176" s="58"/>
      <c r="Q176" s="76"/>
      <c r="R176" s="76"/>
      <c r="S176" s="76"/>
      <c r="T176" s="76"/>
      <c r="U176" s="76"/>
      <c r="V176" s="76"/>
      <c r="W176" s="76"/>
    </row>
    <row r="177" spans="1:23" s="6" customFormat="1" ht="49.5" customHeight="1" x14ac:dyDescent="0.2">
      <c r="A177" s="19" t="s">
        <v>109</v>
      </c>
      <c r="B177" s="21"/>
      <c r="C177" s="25"/>
      <c r="D177" s="25"/>
      <c r="E177" s="25"/>
      <c r="F177" s="59"/>
      <c r="G177" s="59"/>
      <c r="H177" s="59"/>
      <c r="I177" s="59"/>
      <c r="J177" s="59"/>
      <c r="K177" s="59"/>
      <c r="L177" s="59"/>
      <c r="Q177" s="76"/>
      <c r="R177" s="76"/>
      <c r="S177" s="76"/>
      <c r="T177" s="76"/>
      <c r="U177" s="76"/>
      <c r="V177" s="76"/>
      <c r="W177" s="76"/>
    </row>
    <row r="178" spans="1:23" ht="21" customHeight="1" thickBot="1" x14ac:dyDescent="0.3">
      <c r="A178" s="5"/>
      <c r="B178" s="17" t="s">
        <v>154</v>
      </c>
      <c r="C178" s="18"/>
      <c r="D178" s="18"/>
      <c r="E178" s="18"/>
      <c r="F178" s="60"/>
      <c r="G178" s="60"/>
      <c r="H178" s="60"/>
      <c r="I178" s="60"/>
      <c r="J178" s="60"/>
      <c r="K178" s="60"/>
      <c r="L178" s="60"/>
      <c r="Q178" s="76"/>
      <c r="R178" s="76"/>
      <c r="S178" s="76"/>
      <c r="T178" s="76"/>
      <c r="U178" s="76"/>
      <c r="V178" s="76"/>
      <c r="W178" s="76"/>
    </row>
    <row r="179" spans="1:23" ht="16.5" thickTop="1" x14ac:dyDescent="0.25">
      <c r="A179" s="5"/>
      <c r="C179" s="5" t="s">
        <v>26</v>
      </c>
      <c r="D179" s="5"/>
      <c r="E179" s="5"/>
      <c r="F179" s="43">
        <v>876454</v>
      </c>
      <c r="G179" s="43">
        <v>904916</v>
      </c>
      <c r="H179" s="43">
        <v>941000</v>
      </c>
      <c r="I179" s="43">
        <v>1052500</v>
      </c>
      <c r="J179" s="43">
        <v>1209500</v>
      </c>
      <c r="K179" s="43">
        <v>1306200</v>
      </c>
      <c r="L179" s="43">
        <v>1339300</v>
      </c>
      <c r="Q179" s="77"/>
      <c r="R179" s="77"/>
      <c r="S179" s="77"/>
      <c r="T179" s="77"/>
      <c r="U179" s="77"/>
      <c r="V179" s="77"/>
      <c r="W179" s="77"/>
    </row>
    <row r="180" spans="1:23" ht="15.75" customHeight="1" x14ac:dyDescent="0.25">
      <c r="A180" s="5"/>
      <c r="B180" s="3"/>
      <c r="C180" s="22"/>
      <c r="D180" s="3"/>
      <c r="E180" s="3"/>
      <c r="F180" s="34"/>
      <c r="G180" s="34"/>
      <c r="H180" s="34"/>
      <c r="I180" s="34"/>
      <c r="J180" s="34"/>
      <c r="K180" s="34"/>
      <c r="L180" s="34"/>
      <c r="Q180" s="78"/>
      <c r="R180" s="78"/>
      <c r="S180" s="78"/>
      <c r="T180" s="78"/>
      <c r="U180" s="78"/>
      <c r="V180" s="78"/>
      <c r="W180" s="78"/>
    </row>
    <row r="181" spans="1:23" ht="18" customHeight="1" x14ac:dyDescent="0.25">
      <c r="A181" s="5"/>
      <c r="B181" s="3"/>
      <c r="C181" s="22" t="s">
        <v>97</v>
      </c>
      <c r="D181" s="3"/>
      <c r="E181" s="3"/>
      <c r="F181" s="38">
        <v>714266</v>
      </c>
      <c r="G181" s="38">
        <v>696853</v>
      </c>
      <c r="H181" s="38">
        <v>692700</v>
      </c>
      <c r="I181" s="38">
        <v>710300</v>
      </c>
      <c r="J181" s="38">
        <v>734200</v>
      </c>
      <c r="K181" s="38">
        <v>760200</v>
      </c>
      <c r="L181" s="38">
        <v>786500</v>
      </c>
      <c r="Q181" s="79"/>
      <c r="R181" s="79"/>
      <c r="S181" s="79"/>
      <c r="T181" s="79"/>
      <c r="U181" s="79"/>
      <c r="V181" s="79"/>
      <c r="W181" s="79"/>
    </row>
    <row r="182" spans="1:23" ht="15.75" x14ac:dyDescent="0.25">
      <c r="A182" s="5"/>
      <c r="C182" s="22" t="s">
        <v>100</v>
      </c>
      <c r="D182" s="3"/>
      <c r="E182" s="3"/>
      <c r="F182" s="38">
        <v>162188</v>
      </c>
      <c r="G182" s="38">
        <v>208063</v>
      </c>
      <c r="H182" s="38">
        <v>248300</v>
      </c>
      <c r="I182" s="38">
        <v>342200</v>
      </c>
      <c r="J182" s="38">
        <v>475300</v>
      </c>
      <c r="K182" s="38">
        <v>546000</v>
      </c>
      <c r="L182" s="38">
        <v>552800</v>
      </c>
      <c r="Q182" s="79"/>
      <c r="R182" s="79"/>
      <c r="S182" s="79"/>
      <c r="T182" s="79"/>
      <c r="U182" s="79"/>
      <c r="V182" s="79"/>
      <c r="W182" s="79"/>
    </row>
    <row r="183" spans="1:23" ht="9" customHeight="1" x14ac:dyDescent="0.25">
      <c r="A183" s="5"/>
      <c r="B183" s="3"/>
      <c r="C183" s="3"/>
      <c r="D183" s="3"/>
      <c r="E183" s="3"/>
      <c r="F183" s="34"/>
      <c r="G183" s="34"/>
      <c r="H183" s="34"/>
      <c r="I183" s="34"/>
      <c r="J183" s="34"/>
      <c r="K183" s="34"/>
      <c r="L183" s="34"/>
      <c r="Q183" s="80"/>
      <c r="R183" s="80"/>
      <c r="S183" s="80"/>
      <c r="T183" s="80"/>
      <c r="U183" s="80"/>
      <c r="V183" s="80"/>
      <c r="W183" s="80"/>
    </row>
    <row r="184" spans="1:23" ht="15.75" customHeight="1" x14ac:dyDescent="0.25">
      <c r="A184" s="5"/>
      <c r="B184" s="3"/>
      <c r="C184" s="22" t="s">
        <v>98</v>
      </c>
      <c r="D184" s="3"/>
      <c r="E184" s="3"/>
      <c r="F184" s="38">
        <v>21700</v>
      </c>
      <c r="G184" s="38">
        <v>21400</v>
      </c>
      <c r="H184" s="38">
        <v>21300</v>
      </c>
      <c r="I184" s="38">
        <v>21500</v>
      </c>
      <c r="J184" s="38">
        <v>21800</v>
      </c>
      <c r="K184" s="38">
        <v>22200</v>
      </c>
      <c r="L184" s="38">
        <v>22700</v>
      </c>
      <c r="Q184" s="80"/>
      <c r="R184" s="80"/>
      <c r="S184" s="80"/>
      <c r="T184" s="80"/>
      <c r="U184" s="80"/>
      <c r="V184" s="80"/>
      <c r="W184" s="80"/>
    </row>
    <row r="185" spans="1:23" ht="15.75" x14ac:dyDescent="0.25">
      <c r="A185" s="5"/>
      <c r="C185" s="22" t="s">
        <v>96</v>
      </c>
      <c r="D185" s="3"/>
      <c r="E185" s="3"/>
      <c r="F185" s="38">
        <v>8700</v>
      </c>
      <c r="G185" s="38">
        <v>10000</v>
      </c>
      <c r="H185" s="38">
        <v>11600</v>
      </c>
      <c r="I185" s="38">
        <v>13500</v>
      </c>
      <c r="J185" s="38">
        <v>17300</v>
      </c>
      <c r="K185" s="38">
        <v>21700</v>
      </c>
      <c r="L185" s="38">
        <v>23800</v>
      </c>
      <c r="Q185" s="79"/>
      <c r="R185" s="79"/>
      <c r="S185" s="79"/>
      <c r="T185" s="79"/>
      <c r="U185" s="79"/>
      <c r="V185" s="79"/>
      <c r="W185" s="79"/>
    </row>
    <row r="186" spans="1:23" ht="9" customHeight="1" x14ac:dyDescent="0.25">
      <c r="A186" s="5"/>
      <c r="B186" s="3"/>
      <c r="C186" s="3"/>
      <c r="D186" s="3"/>
      <c r="E186" s="3"/>
      <c r="F186" s="38"/>
      <c r="G186" s="38"/>
      <c r="H186" s="38"/>
      <c r="I186" s="38"/>
      <c r="J186" s="38"/>
      <c r="K186" s="38"/>
      <c r="L186" s="38"/>
      <c r="Q186" s="80"/>
      <c r="R186" s="80"/>
      <c r="S186" s="80"/>
      <c r="T186" s="80"/>
      <c r="U186" s="80"/>
      <c r="V186" s="80"/>
      <c r="W186" s="80"/>
    </row>
    <row r="187" spans="1:23" ht="18" customHeight="1" x14ac:dyDescent="0.25">
      <c r="A187" s="5"/>
      <c r="B187" s="3"/>
      <c r="C187" s="22" t="s">
        <v>99</v>
      </c>
      <c r="D187" s="3"/>
      <c r="E187" s="3"/>
      <c r="F187" s="38">
        <v>31700</v>
      </c>
      <c r="G187" s="38">
        <v>31600</v>
      </c>
      <c r="H187" s="38">
        <v>31400</v>
      </c>
      <c r="I187" s="38">
        <v>31900</v>
      </c>
      <c r="J187" s="38">
        <v>32500</v>
      </c>
      <c r="K187" s="38">
        <v>33100</v>
      </c>
      <c r="L187" s="38">
        <v>33600</v>
      </c>
      <c r="Q187" s="80"/>
      <c r="R187" s="80"/>
      <c r="S187" s="80"/>
      <c r="T187" s="80"/>
      <c r="U187" s="80"/>
      <c r="V187" s="80"/>
      <c r="W187" s="80"/>
    </row>
    <row r="188" spans="1:23" ht="15.75" x14ac:dyDescent="0.25">
      <c r="A188" s="5"/>
      <c r="C188" s="22" t="s">
        <v>101</v>
      </c>
      <c r="D188" s="3"/>
      <c r="E188" s="3"/>
      <c r="F188" s="38">
        <v>14300</v>
      </c>
      <c r="G188" s="38">
        <v>14900</v>
      </c>
      <c r="H188" s="38">
        <v>15300</v>
      </c>
      <c r="I188" s="38">
        <v>15900</v>
      </c>
      <c r="J188" s="38">
        <v>16500</v>
      </c>
      <c r="K188" s="38">
        <v>17400</v>
      </c>
      <c r="L188" s="38">
        <v>18200</v>
      </c>
      <c r="Q188" s="79"/>
      <c r="R188" s="79"/>
      <c r="S188" s="79"/>
      <c r="T188" s="79"/>
      <c r="U188" s="79"/>
      <c r="V188" s="79"/>
      <c r="W188" s="79"/>
    </row>
    <row r="189" spans="1:23" ht="9" customHeight="1" x14ac:dyDescent="0.25">
      <c r="A189" s="5"/>
      <c r="B189" s="3"/>
      <c r="C189" s="3"/>
      <c r="D189" s="3"/>
      <c r="E189" s="3"/>
      <c r="F189" s="34"/>
      <c r="G189" s="34"/>
      <c r="H189" s="34"/>
      <c r="I189" s="34"/>
      <c r="J189" s="34"/>
      <c r="K189" s="34"/>
      <c r="L189" s="34"/>
      <c r="Q189" s="80"/>
      <c r="R189" s="80"/>
      <c r="S189" s="80"/>
      <c r="T189" s="80"/>
      <c r="U189" s="80"/>
      <c r="V189" s="80"/>
      <c r="W189" s="80"/>
    </row>
    <row r="190" spans="1:23" ht="18" customHeight="1" x14ac:dyDescent="0.25">
      <c r="A190" s="5"/>
      <c r="B190" s="3"/>
      <c r="C190" s="22" t="s">
        <v>163</v>
      </c>
      <c r="D190" s="3"/>
      <c r="E190" s="3"/>
      <c r="F190" s="44">
        <v>1.0363290000000001</v>
      </c>
      <c r="G190" s="44">
        <v>1.0322260000000001</v>
      </c>
      <c r="H190" s="34">
        <v>1.0349999999999999</v>
      </c>
      <c r="I190" s="34">
        <v>1.034</v>
      </c>
      <c r="J190" s="34">
        <v>1.034</v>
      </c>
      <c r="K190" s="34">
        <v>1.034</v>
      </c>
      <c r="L190" s="34">
        <v>1.034</v>
      </c>
      <c r="Q190" s="80"/>
      <c r="R190" s="80"/>
      <c r="S190" s="80"/>
      <c r="T190" s="80"/>
      <c r="U190" s="80"/>
      <c r="V190" s="80"/>
      <c r="W190" s="80"/>
    </row>
    <row r="191" spans="1:23" ht="18" customHeight="1" x14ac:dyDescent="0.25">
      <c r="A191" s="5"/>
      <c r="B191" s="3"/>
      <c r="C191" s="22" t="s">
        <v>164</v>
      </c>
      <c r="D191" s="3"/>
      <c r="E191" s="3"/>
      <c r="F191" s="44">
        <v>1.30806</v>
      </c>
      <c r="G191" s="44">
        <v>1.3878036317603559</v>
      </c>
      <c r="H191" s="44">
        <v>1.3978605559600457</v>
      </c>
      <c r="I191" s="44">
        <v>1.5947008653205934</v>
      </c>
      <c r="J191" s="44">
        <v>1.6675974304918895</v>
      </c>
      <c r="K191" s="44">
        <v>1.4432209919293031</v>
      </c>
      <c r="L191" s="44">
        <v>1.2771253882550557</v>
      </c>
    </row>
    <row r="192" spans="1:23" s="6" customFormat="1" ht="15.75" x14ac:dyDescent="0.25">
      <c r="A192" s="4"/>
      <c r="B192" s="21"/>
      <c r="C192" s="3"/>
      <c r="D192" s="3"/>
      <c r="E192" s="3"/>
      <c r="F192" s="59"/>
      <c r="G192" s="59"/>
    </row>
    <row r="193" spans="1:12" ht="15" customHeight="1" thickBot="1" x14ac:dyDescent="0.3">
      <c r="A193" s="5"/>
      <c r="B193" s="17" t="s">
        <v>141</v>
      </c>
      <c r="C193" s="18"/>
      <c r="D193" s="18"/>
      <c r="E193" s="18"/>
      <c r="F193" s="60"/>
      <c r="G193" s="60"/>
      <c r="H193" s="84"/>
      <c r="I193" s="84"/>
      <c r="J193" s="84"/>
      <c r="K193" s="84"/>
      <c r="L193" s="84"/>
    </row>
    <row r="194" spans="1:12" ht="16.5" thickTop="1" x14ac:dyDescent="0.25">
      <c r="A194" s="5"/>
      <c r="B194" s="3"/>
      <c r="C194" s="5" t="s">
        <v>107</v>
      </c>
      <c r="D194" s="5"/>
      <c r="E194" s="5"/>
      <c r="F194" s="69">
        <v>6732310</v>
      </c>
      <c r="G194" s="69">
        <v>6875558</v>
      </c>
      <c r="H194" s="69">
        <v>7237862</v>
      </c>
      <c r="I194" s="69">
        <v>7478400</v>
      </c>
      <c r="J194" s="69">
        <v>7559100</v>
      </c>
      <c r="K194" s="69">
        <v>7943600</v>
      </c>
      <c r="L194" s="69">
        <v>8416700</v>
      </c>
    </row>
    <row r="195" spans="1:12" ht="15.75" x14ac:dyDescent="0.25">
      <c r="A195" s="5"/>
      <c r="B195" s="3"/>
      <c r="C195" s="3" t="s">
        <v>119</v>
      </c>
      <c r="D195" s="3"/>
      <c r="E195" s="3"/>
      <c r="F195" s="35">
        <v>6449769.2350949999</v>
      </c>
      <c r="G195" s="35">
        <v>6630150.6541994335</v>
      </c>
      <c r="H195" s="35">
        <v>6880785.792530695</v>
      </c>
      <c r="I195" s="35">
        <v>7195900</v>
      </c>
      <c r="J195" s="35">
        <v>7558800</v>
      </c>
      <c r="K195" s="35">
        <v>7938900</v>
      </c>
      <c r="L195" s="35">
        <v>8416700</v>
      </c>
    </row>
    <row r="196" spans="1:12" ht="15.75" x14ac:dyDescent="0.25">
      <c r="A196" s="5"/>
      <c r="B196" s="3"/>
      <c r="C196" s="3"/>
      <c r="D196" s="3"/>
      <c r="E196" s="3"/>
      <c r="F196" s="65"/>
      <c r="G196" s="65"/>
      <c r="H196" s="65"/>
      <c r="I196" s="65"/>
      <c r="J196" s="65"/>
      <c r="K196" s="65"/>
      <c r="L196" s="65"/>
    </row>
    <row r="197" spans="1:12" ht="15.75" x14ac:dyDescent="0.25">
      <c r="A197" s="5"/>
      <c r="B197" s="3"/>
      <c r="C197" s="3" t="s">
        <v>16</v>
      </c>
      <c r="D197" s="3"/>
      <c r="E197" s="3"/>
      <c r="F197" s="65"/>
      <c r="G197" s="65"/>
      <c r="H197" s="65"/>
      <c r="I197" s="65"/>
      <c r="J197" s="65"/>
      <c r="K197" s="65"/>
      <c r="L197" s="65"/>
    </row>
    <row r="198" spans="1:12" ht="15.75" x14ac:dyDescent="0.25">
      <c r="A198" s="5"/>
      <c r="B198" s="3"/>
      <c r="C198" s="3"/>
      <c r="D198" s="3" t="s">
        <v>17</v>
      </c>
      <c r="E198" s="3"/>
      <c r="F198" s="35">
        <v>1815297</v>
      </c>
      <c r="G198" s="35">
        <v>1851902</v>
      </c>
      <c r="H198" s="35">
        <v>1895843</v>
      </c>
      <c r="I198" s="35">
        <v>1949100</v>
      </c>
      <c r="J198" s="35">
        <v>2017600</v>
      </c>
      <c r="K198" s="35">
        <v>2091800.0000000002</v>
      </c>
      <c r="L198" s="35">
        <v>2174300</v>
      </c>
    </row>
    <row r="199" spans="1:12" ht="15.75" x14ac:dyDescent="0.25">
      <c r="A199" s="5"/>
      <c r="B199" s="3"/>
      <c r="C199" s="3"/>
      <c r="D199" s="3" t="s">
        <v>18</v>
      </c>
      <c r="E199" s="3"/>
      <c r="F199" s="73"/>
      <c r="G199" s="73"/>
      <c r="H199" s="73"/>
      <c r="I199" s="73"/>
      <c r="J199" s="73"/>
      <c r="K199" s="73"/>
      <c r="L199" s="73"/>
    </row>
    <row r="200" spans="1:12" ht="14.25" customHeight="1" x14ac:dyDescent="0.25">
      <c r="A200" s="5"/>
      <c r="B200" s="3"/>
      <c r="C200" s="3"/>
      <c r="D200" s="3"/>
      <c r="E200" s="3" t="s">
        <v>19</v>
      </c>
      <c r="F200" s="35">
        <v>2852561</v>
      </c>
      <c r="G200" s="35">
        <v>2941167</v>
      </c>
      <c r="H200" s="35">
        <v>3080448</v>
      </c>
      <c r="I200" s="35">
        <v>3229800</v>
      </c>
      <c r="J200" s="35">
        <v>3397700</v>
      </c>
      <c r="K200" s="35">
        <v>3566100</v>
      </c>
      <c r="L200" s="35">
        <v>3740800</v>
      </c>
    </row>
    <row r="201" spans="1:12" ht="15.75" x14ac:dyDescent="0.25">
      <c r="A201" s="5"/>
      <c r="B201" s="3"/>
      <c r="C201" s="3"/>
      <c r="D201" s="3" t="s">
        <v>93</v>
      </c>
      <c r="E201" s="3"/>
      <c r="F201" s="35">
        <v>1781911</v>
      </c>
      <c r="G201" s="35">
        <v>1837082</v>
      </c>
      <c r="H201" s="35">
        <v>1904495</v>
      </c>
      <c r="I201" s="35">
        <v>2017000</v>
      </c>
      <c r="J201" s="35">
        <v>2143500</v>
      </c>
      <c r="K201" s="35">
        <v>2281000</v>
      </c>
      <c r="L201" s="35">
        <v>2501600</v>
      </c>
    </row>
    <row r="202" spans="1:12" ht="15.75" x14ac:dyDescent="0.25">
      <c r="A202" s="5"/>
      <c r="B202" s="3"/>
      <c r="C202" s="3"/>
      <c r="D202" s="3"/>
      <c r="E202" s="3"/>
      <c r="F202" s="66"/>
      <c r="G202" s="74"/>
      <c r="H202" s="74"/>
      <c r="I202" s="74"/>
      <c r="J202" s="74"/>
      <c r="K202" s="74"/>
      <c r="L202" s="74"/>
    </row>
    <row r="203" spans="1:12" s="25" customFormat="1" ht="18.75" x14ac:dyDescent="0.25">
      <c r="A203" s="19"/>
      <c r="C203" s="3" t="s">
        <v>20</v>
      </c>
      <c r="D203" s="3"/>
      <c r="E203" s="3"/>
      <c r="F203" s="70">
        <v>34863617.487000003</v>
      </c>
      <c r="G203" s="70">
        <v>35838652.184861802</v>
      </c>
      <c r="H203" s="70">
        <v>37193436.716382131</v>
      </c>
      <c r="I203" s="70">
        <v>38896700</v>
      </c>
      <c r="J203" s="70">
        <v>40858200</v>
      </c>
      <c r="K203" s="70">
        <v>42913000</v>
      </c>
      <c r="L203" s="70">
        <v>45495700</v>
      </c>
    </row>
    <row r="204" spans="1:12" ht="18.75" x14ac:dyDescent="0.25">
      <c r="A204" s="19"/>
      <c r="B204" s="21"/>
      <c r="C204" s="3" t="s">
        <v>92</v>
      </c>
      <c r="D204" s="3"/>
      <c r="E204" s="3"/>
      <c r="F204" s="71">
        <v>366257</v>
      </c>
      <c r="G204" s="71">
        <v>369065.3596430046</v>
      </c>
      <c r="H204" s="71">
        <v>372968.73828499997</v>
      </c>
      <c r="I204" s="71">
        <v>378480.79060000001</v>
      </c>
      <c r="J204" s="71">
        <v>385829.63259499997</v>
      </c>
      <c r="K204" s="71">
        <v>393465.641305</v>
      </c>
      <c r="L204" s="71">
        <v>402345.92689499998</v>
      </c>
    </row>
    <row r="205" spans="1:12" ht="18.75" x14ac:dyDescent="0.25">
      <c r="A205" s="19"/>
      <c r="B205" s="21"/>
      <c r="C205" s="3"/>
      <c r="D205" s="3"/>
      <c r="E205" s="3"/>
      <c r="F205" s="63"/>
      <c r="G205" s="64"/>
      <c r="H205" s="61"/>
      <c r="I205" s="64"/>
      <c r="J205" s="64"/>
      <c r="K205" s="64"/>
      <c r="L205" s="64"/>
    </row>
    <row r="206" spans="1:12" s="6" customFormat="1" ht="49.5" customHeight="1" x14ac:dyDescent="0.2">
      <c r="A206" s="19" t="s">
        <v>157</v>
      </c>
      <c r="B206" s="21"/>
      <c r="C206" s="25"/>
      <c r="D206" s="25"/>
      <c r="E206" s="25"/>
      <c r="F206" s="59" t="s">
        <v>156</v>
      </c>
      <c r="G206" s="59"/>
      <c r="H206" s="59"/>
      <c r="I206" s="59"/>
      <c r="J206" s="59"/>
      <c r="K206" s="59"/>
      <c r="L206" s="59"/>
    </row>
    <row r="207" spans="1:12" ht="16.5" thickBot="1" x14ac:dyDescent="0.3">
      <c r="A207" s="5"/>
      <c r="B207" s="17" t="s">
        <v>157</v>
      </c>
      <c r="C207" s="18"/>
      <c r="D207" s="18"/>
      <c r="E207" s="18"/>
      <c r="F207" s="60"/>
      <c r="G207" s="60"/>
      <c r="H207" s="60"/>
      <c r="I207" s="60"/>
      <c r="J207" s="60"/>
      <c r="K207" s="60"/>
      <c r="L207" s="60"/>
    </row>
    <row r="208" spans="1:12" ht="16.5" thickTop="1" x14ac:dyDescent="0.25">
      <c r="A208" s="5"/>
      <c r="B208" s="24"/>
      <c r="C208" s="23" t="s">
        <v>136</v>
      </c>
      <c r="D208" s="24"/>
      <c r="E208" s="24"/>
      <c r="F208" s="43">
        <v>262726700</v>
      </c>
      <c r="G208" s="43">
        <v>273474500</v>
      </c>
      <c r="H208" s="43">
        <v>292884000</v>
      </c>
      <c r="I208" s="43">
        <v>308571000</v>
      </c>
      <c r="J208" s="43">
        <v>325816000</v>
      </c>
      <c r="K208" s="43">
        <v>339258000</v>
      </c>
      <c r="L208" s="43">
        <v>352114000</v>
      </c>
    </row>
    <row r="209" spans="1:12" ht="15.75" x14ac:dyDescent="0.25">
      <c r="A209" s="5"/>
      <c r="B209" s="24"/>
      <c r="C209" s="24" t="s">
        <v>133</v>
      </c>
      <c r="D209" s="24"/>
      <c r="E209" s="24"/>
      <c r="F209" s="38">
        <v>257987800</v>
      </c>
      <c r="G209" s="38">
        <v>267466200</v>
      </c>
      <c r="H209" s="38">
        <v>285267000</v>
      </c>
      <c r="I209" s="38">
        <v>299596000</v>
      </c>
      <c r="J209" s="38">
        <v>315183000</v>
      </c>
      <c r="K209" s="38">
        <v>326668000</v>
      </c>
      <c r="L209" s="38">
        <v>337254000</v>
      </c>
    </row>
    <row r="210" spans="1:12" ht="15.75" x14ac:dyDescent="0.25">
      <c r="A210" s="5"/>
      <c r="B210" s="24"/>
      <c r="C210" s="23"/>
      <c r="D210" s="24"/>
      <c r="E210" s="24"/>
      <c r="F210" s="38"/>
      <c r="G210" s="38"/>
      <c r="H210" s="38"/>
      <c r="I210" s="38"/>
      <c r="J210" s="38"/>
      <c r="K210" s="38"/>
      <c r="L210" s="38"/>
    </row>
    <row r="211" spans="1:12" ht="15.75" x14ac:dyDescent="0.25">
      <c r="A211" s="5"/>
      <c r="B211" s="24"/>
      <c r="C211" s="24" t="s">
        <v>70</v>
      </c>
      <c r="D211" s="24"/>
      <c r="E211" s="24"/>
      <c r="F211" s="45">
        <v>255102300</v>
      </c>
      <c r="G211" s="45">
        <v>264564800</v>
      </c>
      <c r="H211" s="45">
        <v>282254000</v>
      </c>
      <c r="I211" s="45">
        <v>296507000</v>
      </c>
      <c r="J211" s="45">
        <v>312017000</v>
      </c>
      <c r="K211" s="45">
        <v>323444000</v>
      </c>
      <c r="L211" s="45">
        <v>333954000</v>
      </c>
    </row>
    <row r="212" spans="1:12" ht="15.75" x14ac:dyDescent="0.25">
      <c r="A212" s="5"/>
      <c r="B212" s="24"/>
      <c r="C212" s="24" t="s">
        <v>123</v>
      </c>
      <c r="D212" s="24"/>
      <c r="E212" s="24"/>
      <c r="F212" s="38">
        <v>2877200</v>
      </c>
      <c r="G212" s="38">
        <v>2889600</v>
      </c>
      <c r="H212" s="38">
        <v>3001000</v>
      </c>
      <c r="I212" s="38">
        <v>3077000</v>
      </c>
      <c r="J212" s="38">
        <v>3153000</v>
      </c>
      <c r="K212" s="38">
        <v>3211000</v>
      </c>
      <c r="L212" s="38">
        <v>3286000</v>
      </c>
    </row>
    <row r="213" spans="1:12" ht="15.75" x14ac:dyDescent="0.25">
      <c r="A213" s="5"/>
      <c r="B213" s="24"/>
      <c r="C213" s="24" t="s">
        <v>134</v>
      </c>
      <c r="D213" s="24"/>
      <c r="E213" s="24"/>
      <c r="F213" s="38">
        <v>8300</v>
      </c>
      <c r="G213" s="38">
        <v>11800</v>
      </c>
      <c r="H213" s="38">
        <v>12000</v>
      </c>
      <c r="I213" s="38">
        <v>12000</v>
      </c>
      <c r="J213" s="38">
        <v>13000</v>
      </c>
      <c r="K213" s="38">
        <v>13000</v>
      </c>
      <c r="L213" s="38">
        <v>14000</v>
      </c>
    </row>
    <row r="214" spans="1:12" ht="15.75" x14ac:dyDescent="0.25">
      <c r="A214" s="5"/>
      <c r="B214" s="24"/>
      <c r="C214" s="24"/>
      <c r="D214" s="24"/>
      <c r="E214" s="24"/>
      <c r="F214" s="38"/>
      <c r="G214" s="38"/>
      <c r="H214" s="38"/>
      <c r="I214" s="38"/>
      <c r="J214" s="38"/>
      <c r="K214" s="38"/>
      <c r="L214" s="38"/>
    </row>
    <row r="215" spans="1:12" ht="15.75" x14ac:dyDescent="0.25">
      <c r="A215" s="5"/>
      <c r="B215" s="24"/>
      <c r="C215" s="24" t="s">
        <v>63</v>
      </c>
      <c r="D215" s="24"/>
      <c r="E215" s="24"/>
      <c r="F215" s="38">
        <v>4738100</v>
      </c>
      <c r="G215" s="38">
        <v>6006500</v>
      </c>
      <c r="H215" s="38">
        <v>7615000</v>
      </c>
      <c r="I215" s="38">
        <v>8973000</v>
      </c>
      <c r="J215" s="38">
        <v>10631000</v>
      </c>
      <c r="K215" s="38">
        <v>12588000</v>
      </c>
      <c r="L215" s="38">
        <v>14858000</v>
      </c>
    </row>
    <row r="216" spans="1:12" ht="15.75" x14ac:dyDescent="0.25">
      <c r="A216" s="5"/>
      <c r="B216" s="24"/>
      <c r="C216" s="24" t="s">
        <v>135</v>
      </c>
      <c r="D216" s="24"/>
      <c r="E216" s="24"/>
      <c r="F216" s="38">
        <v>800</v>
      </c>
      <c r="G216" s="38">
        <v>1800</v>
      </c>
      <c r="H216" s="38">
        <v>2000</v>
      </c>
      <c r="I216" s="38">
        <v>2000</v>
      </c>
      <c r="J216" s="38">
        <v>2000</v>
      </c>
      <c r="K216" s="38">
        <v>2000</v>
      </c>
      <c r="L216" s="38">
        <v>2000</v>
      </c>
    </row>
    <row r="217" spans="1:12" ht="15.75" x14ac:dyDescent="0.25">
      <c r="A217" s="5"/>
      <c r="B217" s="24"/>
      <c r="C217" s="24"/>
      <c r="D217" s="24"/>
      <c r="E217" s="24"/>
      <c r="F217" s="38"/>
      <c r="G217" s="38"/>
      <c r="H217" s="38"/>
      <c r="I217" s="38"/>
      <c r="J217" s="38"/>
      <c r="K217" s="38"/>
      <c r="L217" s="38"/>
    </row>
    <row r="218" spans="1:12" ht="15.75" customHeight="1" x14ac:dyDescent="0.25">
      <c r="A218" s="5"/>
      <c r="B218" s="24"/>
      <c r="C218" s="24" t="s">
        <v>95</v>
      </c>
      <c r="D218" s="24"/>
      <c r="E218" s="24"/>
      <c r="F218" s="38">
        <v>176914000</v>
      </c>
      <c r="G218" s="38">
        <v>174175100</v>
      </c>
      <c r="H218" s="38">
        <v>175932000</v>
      </c>
      <c r="I218" s="38">
        <v>174329000</v>
      </c>
      <c r="J218" s="38">
        <v>172235000</v>
      </c>
      <c r="K218" s="38">
        <v>166867000</v>
      </c>
      <c r="L218" s="38">
        <v>160396000</v>
      </c>
    </row>
    <row r="219" spans="1:12" ht="15.75" x14ac:dyDescent="0.25">
      <c r="A219" s="5"/>
      <c r="B219" s="24"/>
      <c r="C219" s="24" t="s">
        <v>72</v>
      </c>
      <c r="D219" s="24"/>
      <c r="E219" s="24"/>
      <c r="F219" s="38">
        <v>78188300</v>
      </c>
      <c r="G219" s="38">
        <v>90389700</v>
      </c>
      <c r="H219" s="38">
        <v>106322000</v>
      </c>
      <c r="I219" s="38">
        <v>122178000</v>
      </c>
      <c r="J219" s="38">
        <v>139782000</v>
      </c>
      <c r="K219" s="38">
        <v>156577000</v>
      </c>
      <c r="L219" s="38">
        <v>173558000</v>
      </c>
    </row>
    <row r="220" spans="1:12" ht="15.75" x14ac:dyDescent="0.25">
      <c r="A220" s="5"/>
      <c r="B220" s="24"/>
      <c r="C220" s="24"/>
      <c r="D220" s="24"/>
      <c r="E220" s="24"/>
      <c r="F220" s="38"/>
      <c r="G220" s="38"/>
      <c r="H220" s="38"/>
      <c r="I220" s="38"/>
      <c r="J220" s="38"/>
      <c r="K220" s="38"/>
      <c r="L220" s="38"/>
    </row>
    <row r="221" spans="1:12" ht="15.75" x14ac:dyDescent="0.25">
      <c r="A221" s="5"/>
      <c r="B221" s="24"/>
      <c r="C221" s="24" t="s">
        <v>150</v>
      </c>
      <c r="D221" s="24"/>
      <c r="E221" s="24"/>
      <c r="F221" s="38">
        <v>2064500</v>
      </c>
      <c r="G221" s="38">
        <v>2107600</v>
      </c>
      <c r="H221" s="38">
        <v>2144600</v>
      </c>
      <c r="I221" s="38">
        <v>2178600</v>
      </c>
      <c r="J221" s="38">
        <v>2212400</v>
      </c>
      <c r="K221" s="38">
        <v>2245200</v>
      </c>
      <c r="L221" s="38">
        <v>2277600</v>
      </c>
    </row>
    <row r="222" spans="1:12" ht="15.75" x14ac:dyDescent="0.25">
      <c r="A222" s="5"/>
      <c r="B222" s="24"/>
      <c r="C222" s="24"/>
      <c r="D222" s="24"/>
      <c r="E222" s="24"/>
      <c r="F222" s="38"/>
      <c r="G222" s="38"/>
      <c r="H222" s="38"/>
      <c r="I222" s="38"/>
      <c r="J222" s="38"/>
      <c r="K222" s="38"/>
      <c r="L222" s="38"/>
    </row>
    <row r="223" spans="1:12" ht="15.75" x14ac:dyDescent="0.25">
      <c r="A223" s="5"/>
      <c r="B223" s="24"/>
      <c r="C223" s="24" t="s">
        <v>115</v>
      </c>
      <c r="D223" s="24"/>
      <c r="E223" s="24"/>
      <c r="F223" s="38">
        <v>1976000</v>
      </c>
      <c r="G223" s="38">
        <v>2018400</v>
      </c>
      <c r="H223" s="38">
        <v>2046300</v>
      </c>
      <c r="I223" s="38">
        <v>2061500</v>
      </c>
      <c r="J223" s="38">
        <v>2063600</v>
      </c>
      <c r="K223" s="38">
        <v>2032100</v>
      </c>
      <c r="L223" s="38">
        <v>1971200</v>
      </c>
    </row>
    <row r="224" spans="1:12" ht="15.75" x14ac:dyDescent="0.25">
      <c r="A224" s="5"/>
      <c r="B224" s="24"/>
      <c r="C224" s="24"/>
      <c r="D224" s="24"/>
      <c r="E224" s="24" t="s">
        <v>116</v>
      </c>
      <c r="F224" s="38">
        <v>1030300</v>
      </c>
      <c r="G224" s="38">
        <v>1052400</v>
      </c>
      <c r="H224" s="38">
        <v>1067700</v>
      </c>
      <c r="I224" s="38">
        <v>1076700</v>
      </c>
      <c r="J224" s="38">
        <v>1078700</v>
      </c>
      <c r="K224" s="38">
        <v>1062700</v>
      </c>
      <c r="L224" s="38">
        <v>1031200</v>
      </c>
    </row>
    <row r="225" spans="1:12" ht="15.75" x14ac:dyDescent="0.25">
      <c r="A225" s="5"/>
      <c r="B225" s="24"/>
      <c r="C225" s="24"/>
      <c r="D225" s="24"/>
      <c r="E225" s="24" t="s">
        <v>117</v>
      </c>
      <c r="F225" s="38">
        <v>945700</v>
      </c>
      <c r="G225" s="38">
        <v>966000</v>
      </c>
      <c r="H225" s="38">
        <v>978600</v>
      </c>
      <c r="I225" s="38">
        <v>984800</v>
      </c>
      <c r="J225" s="38">
        <v>984900</v>
      </c>
      <c r="K225" s="38">
        <v>969400</v>
      </c>
      <c r="L225" s="38">
        <v>940000</v>
      </c>
    </row>
    <row r="226" spans="1:12" ht="9.9499999999999993" customHeight="1" x14ac:dyDescent="0.25">
      <c r="A226" s="5"/>
      <c r="B226" s="3"/>
      <c r="C226" s="3"/>
      <c r="D226" s="3"/>
      <c r="E226" s="3"/>
      <c r="F226" s="34"/>
      <c r="G226" s="34"/>
      <c r="H226" s="34"/>
      <c r="I226" s="34"/>
      <c r="J226" s="34"/>
      <c r="K226" s="34"/>
      <c r="L226" s="34"/>
    </row>
    <row r="227" spans="1:12" ht="15.75" x14ac:dyDescent="0.25">
      <c r="A227" s="5"/>
      <c r="B227" s="24"/>
      <c r="C227" s="24" t="s">
        <v>79</v>
      </c>
      <c r="D227" s="24"/>
      <c r="E227" s="24"/>
      <c r="F227" s="38">
        <v>1288400</v>
      </c>
      <c r="G227" s="38">
        <v>1392600</v>
      </c>
      <c r="H227" s="38">
        <v>1489900</v>
      </c>
      <c r="I227" s="38">
        <v>1581800</v>
      </c>
      <c r="J227" s="38">
        <v>1670800</v>
      </c>
      <c r="K227" s="38">
        <v>1756300</v>
      </c>
      <c r="L227" s="38">
        <v>1838700</v>
      </c>
    </row>
    <row r="228" spans="1:12" ht="15.75" x14ac:dyDescent="0.25">
      <c r="A228" s="5"/>
      <c r="B228" s="24"/>
      <c r="C228" s="24"/>
      <c r="D228" s="24"/>
      <c r="E228" s="24" t="s">
        <v>80</v>
      </c>
      <c r="F228" s="38">
        <v>642800</v>
      </c>
      <c r="G228" s="38">
        <v>696600</v>
      </c>
      <c r="H228" s="38">
        <v>747600</v>
      </c>
      <c r="I228" s="38">
        <v>796000</v>
      </c>
      <c r="J228" s="38">
        <v>842600</v>
      </c>
      <c r="K228" s="38">
        <v>887100</v>
      </c>
      <c r="L228" s="38">
        <v>930300</v>
      </c>
    </row>
    <row r="229" spans="1:12" ht="15.75" x14ac:dyDescent="0.25">
      <c r="A229" s="5"/>
      <c r="B229" s="24"/>
      <c r="C229" s="24"/>
      <c r="D229" s="24"/>
      <c r="E229" s="24" t="s">
        <v>81</v>
      </c>
      <c r="F229" s="38">
        <v>645600</v>
      </c>
      <c r="G229" s="38">
        <v>696000</v>
      </c>
      <c r="H229" s="38">
        <v>742300</v>
      </c>
      <c r="I229" s="38">
        <v>785800</v>
      </c>
      <c r="J229" s="38">
        <v>828200</v>
      </c>
      <c r="K229" s="38">
        <v>869200</v>
      </c>
      <c r="L229" s="38">
        <v>908400</v>
      </c>
    </row>
    <row r="230" spans="1:12" ht="9.9499999999999993" customHeight="1" x14ac:dyDescent="0.25">
      <c r="A230" s="5"/>
      <c r="B230" s="3"/>
      <c r="C230" s="3"/>
      <c r="D230" s="3"/>
      <c r="E230" s="3"/>
      <c r="F230" s="34"/>
      <c r="G230" s="34"/>
      <c r="H230" s="34"/>
      <c r="I230" s="34"/>
      <c r="J230" s="34"/>
      <c r="K230" s="34"/>
      <c r="L230" s="34"/>
    </row>
    <row r="231" spans="1:12" ht="15.75" x14ac:dyDescent="0.25">
      <c r="A231" s="5"/>
      <c r="B231" s="24"/>
      <c r="C231" s="24" t="s">
        <v>48</v>
      </c>
      <c r="D231" s="24"/>
      <c r="E231" s="24"/>
      <c r="F231" s="38">
        <v>1174700</v>
      </c>
      <c r="G231" s="38">
        <v>1275600</v>
      </c>
      <c r="H231" s="38">
        <v>1372000</v>
      </c>
      <c r="I231" s="38">
        <v>1464100</v>
      </c>
      <c r="J231" s="38">
        <v>1552900</v>
      </c>
      <c r="K231" s="38">
        <v>1641700</v>
      </c>
      <c r="L231" s="38">
        <v>1727900</v>
      </c>
    </row>
    <row r="232" spans="1:12" ht="15.75" x14ac:dyDescent="0.25">
      <c r="A232" s="5"/>
      <c r="B232" s="24"/>
      <c r="C232" s="24"/>
      <c r="D232" s="24"/>
      <c r="E232" s="24" t="s">
        <v>50</v>
      </c>
      <c r="F232" s="38">
        <v>593000</v>
      </c>
      <c r="G232" s="38">
        <v>644800</v>
      </c>
      <c r="H232" s="38">
        <v>695100</v>
      </c>
      <c r="I232" s="38">
        <v>743400</v>
      </c>
      <c r="J232" s="38">
        <v>789500</v>
      </c>
      <c r="K232" s="38">
        <v>835300</v>
      </c>
      <c r="L232" s="38">
        <v>879900</v>
      </c>
    </row>
    <row r="233" spans="1:12" ht="15.75" x14ac:dyDescent="0.25">
      <c r="A233" s="5"/>
      <c r="B233" s="24"/>
      <c r="C233" s="24"/>
      <c r="D233" s="24"/>
      <c r="E233" s="24" t="s">
        <v>49</v>
      </c>
      <c r="F233" s="38">
        <v>581700</v>
      </c>
      <c r="G233" s="38">
        <v>630800</v>
      </c>
      <c r="H233" s="38">
        <v>676900</v>
      </c>
      <c r="I233" s="38">
        <v>720700</v>
      </c>
      <c r="J233" s="38">
        <v>763400</v>
      </c>
      <c r="K233" s="38">
        <v>806400</v>
      </c>
      <c r="L233" s="38">
        <v>848000</v>
      </c>
    </row>
    <row r="234" spans="1:12" ht="15.75" x14ac:dyDescent="0.25">
      <c r="A234" s="5"/>
      <c r="B234" s="24"/>
      <c r="C234" s="24"/>
      <c r="D234" s="24"/>
      <c r="E234" s="24"/>
      <c r="F234" s="34"/>
      <c r="G234" s="34"/>
      <c r="H234" s="34"/>
      <c r="I234" s="34"/>
      <c r="J234" s="34"/>
      <c r="K234" s="34"/>
      <c r="L234" s="34"/>
    </row>
    <row r="235" spans="1:12" ht="15.75" x14ac:dyDescent="0.25">
      <c r="A235" s="5"/>
      <c r="B235" s="24"/>
      <c r="C235" s="24" t="s">
        <v>110</v>
      </c>
      <c r="D235" s="24"/>
      <c r="E235" s="24"/>
      <c r="F235" s="38">
        <v>11340</v>
      </c>
      <c r="G235" s="38">
        <v>13760</v>
      </c>
      <c r="H235" s="38">
        <v>16370</v>
      </c>
      <c r="I235" s="38">
        <v>19080</v>
      </c>
      <c r="J235" s="38">
        <v>21950</v>
      </c>
      <c r="K235" s="38">
        <v>24970</v>
      </c>
      <c r="L235" s="38">
        <v>28130</v>
      </c>
    </row>
    <row r="236" spans="1:12" ht="15.75" x14ac:dyDescent="0.25">
      <c r="A236" s="5"/>
      <c r="B236" s="24"/>
      <c r="C236" s="24"/>
      <c r="D236" s="24"/>
      <c r="E236" s="24"/>
      <c r="F236" s="34"/>
      <c r="G236" s="34"/>
      <c r="H236" s="34"/>
      <c r="I236" s="34"/>
      <c r="J236" s="34"/>
      <c r="K236" s="34"/>
      <c r="L236" s="34"/>
    </row>
    <row r="237" spans="1:12" ht="15.75" x14ac:dyDescent="0.25">
      <c r="A237" s="5"/>
      <c r="B237" s="24"/>
      <c r="C237" s="24" t="s">
        <v>51</v>
      </c>
      <c r="D237" s="24"/>
      <c r="E237" s="24"/>
      <c r="F237" s="38">
        <v>89500</v>
      </c>
      <c r="G237" s="38">
        <v>86300</v>
      </c>
      <c r="H237" s="38">
        <v>86000</v>
      </c>
      <c r="I237" s="38">
        <v>84600</v>
      </c>
      <c r="J237" s="38">
        <v>83500</v>
      </c>
      <c r="K237" s="38">
        <v>82100</v>
      </c>
      <c r="L237" s="38">
        <v>81400</v>
      </c>
    </row>
    <row r="238" spans="1:12" ht="15.75" x14ac:dyDescent="0.25">
      <c r="A238" s="5"/>
      <c r="B238" s="24"/>
      <c r="C238" s="24"/>
      <c r="D238" s="24"/>
      <c r="E238" s="24" t="s">
        <v>52</v>
      </c>
      <c r="F238" s="38">
        <v>76700</v>
      </c>
      <c r="G238" s="38">
        <v>74600</v>
      </c>
      <c r="H238" s="38">
        <v>74800</v>
      </c>
      <c r="I238" s="38">
        <v>74100</v>
      </c>
      <c r="J238" s="38">
        <v>73600</v>
      </c>
      <c r="K238" s="38">
        <v>72800</v>
      </c>
      <c r="L238" s="38">
        <v>72600</v>
      </c>
    </row>
    <row r="239" spans="1:12" ht="15.75" x14ac:dyDescent="0.25">
      <c r="A239" s="5"/>
      <c r="B239" s="24"/>
      <c r="C239" s="24"/>
      <c r="D239" s="24"/>
      <c r="E239" s="24" t="s">
        <v>53</v>
      </c>
      <c r="F239" s="38">
        <v>103400</v>
      </c>
      <c r="G239" s="38">
        <v>99100</v>
      </c>
      <c r="H239" s="38">
        <v>98100</v>
      </c>
      <c r="I239" s="38">
        <v>96100</v>
      </c>
      <c r="J239" s="38">
        <v>94300</v>
      </c>
      <c r="K239" s="38">
        <v>92400</v>
      </c>
      <c r="L239" s="38">
        <v>91100</v>
      </c>
    </row>
    <row r="240" spans="1:12" ht="15.75" x14ac:dyDescent="0.25">
      <c r="A240" s="5"/>
      <c r="B240" s="24"/>
      <c r="C240" s="24"/>
      <c r="D240" s="24"/>
      <c r="E240" s="24"/>
      <c r="F240" s="34"/>
      <c r="G240" s="34"/>
      <c r="H240" s="34"/>
      <c r="I240" s="34"/>
      <c r="J240" s="34"/>
      <c r="K240" s="34"/>
      <c r="L240" s="34"/>
    </row>
    <row r="241" spans="1:12" ht="15.75" x14ac:dyDescent="0.25">
      <c r="A241" s="5"/>
      <c r="B241" s="24"/>
      <c r="C241" s="24" t="s">
        <v>54</v>
      </c>
      <c r="D241" s="24"/>
      <c r="E241" s="24"/>
      <c r="F241" s="38">
        <v>60600</v>
      </c>
      <c r="G241" s="38">
        <v>64900</v>
      </c>
      <c r="H241" s="38">
        <v>71300</v>
      </c>
      <c r="I241" s="38">
        <v>77200</v>
      </c>
      <c r="J241" s="38">
        <v>83600</v>
      </c>
      <c r="K241" s="38">
        <v>89100</v>
      </c>
      <c r="L241" s="38">
        <v>94300</v>
      </c>
    </row>
    <row r="242" spans="1:12" ht="15.75" x14ac:dyDescent="0.25">
      <c r="A242" s="5"/>
      <c r="B242" s="24"/>
      <c r="C242" s="24"/>
      <c r="D242" s="24"/>
      <c r="E242" s="24" t="s">
        <v>94</v>
      </c>
      <c r="F242" s="38">
        <v>52200</v>
      </c>
      <c r="G242" s="38">
        <v>56100</v>
      </c>
      <c r="H242" s="38">
        <v>62000</v>
      </c>
      <c r="I242" s="38">
        <v>67400</v>
      </c>
      <c r="J242" s="38">
        <v>73300</v>
      </c>
      <c r="K242" s="38">
        <v>78400</v>
      </c>
      <c r="L242" s="38">
        <v>83300</v>
      </c>
    </row>
    <row r="243" spans="1:12" ht="15.75" x14ac:dyDescent="0.25">
      <c r="A243" s="5"/>
      <c r="B243" s="24"/>
      <c r="C243" s="24"/>
      <c r="D243" s="24"/>
      <c r="E243" s="24" t="s">
        <v>55</v>
      </c>
      <c r="F243" s="38">
        <v>69000</v>
      </c>
      <c r="G243" s="38">
        <v>73600</v>
      </c>
      <c r="H243" s="38">
        <v>80700</v>
      </c>
      <c r="I243" s="38">
        <v>87100</v>
      </c>
      <c r="J243" s="38">
        <v>94100</v>
      </c>
      <c r="K243" s="38">
        <v>100000</v>
      </c>
      <c r="L243" s="38">
        <v>105600</v>
      </c>
    </row>
    <row r="244" spans="1:12" ht="15.75" x14ac:dyDescent="0.25">
      <c r="A244" s="5"/>
      <c r="B244" s="24"/>
      <c r="C244" s="24"/>
      <c r="D244" s="24"/>
      <c r="E244" s="24"/>
      <c r="F244" s="34"/>
      <c r="G244" s="34"/>
      <c r="H244" s="34"/>
      <c r="I244" s="34"/>
      <c r="J244" s="34"/>
      <c r="K244" s="34"/>
      <c r="L244" s="34"/>
    </row>
    <row r="245" spans="1:12" ht="15.75" x14ac:dyDescent="0.25">
      <c r="A245" s="5"/>
      <c r="B245" s="24"/>
      <c r="C245" s="24" t="s">
        <v>56</v>
      </c>
      <c r="D245" s="24"/>
      <c r="E245" s="24"/>
      <c r="F245" s="38">
        <v>4010</v>
      </c>
      <c r="G245" s="38">
        <v>4680</v>
      </c>
      <c r="H245" s="38">
        <v>5520</v>
      </c>
      <c r="I245" s="38">
        <v>6090</v>
      </c>
      <c r="J245" s="38">
        <v>6800</v>
      </c>
      <c r="K245" s="38">
        <v>7620</v>
      </c>
      <c r="L245" s="38">
        <v>8540</v>
      </c>
    </row>
    <row r="246" spans="1:12" ht="15.75" x14ac:dyDescent="0.25">
      <c r="A246" s="5"/>
      <c r="B246" s="24"/>
      <c r="C246" s="24"/>
      <c r="D246" s="24"/>
      <c r="E246" s="24" t="s">
        <v>57</v>
      </c>
      <c r="F246" s="38">
        <v>3670</v>
      </c>
      <c r="G246" s="38">
        <v>4280</v>
      </c>
      <c r="H246" s="38">
        <v>5050</v>
      </c>
      <c r="I246" s="38">
        <v>5570</v>
      </c>
      <c r="J246" s="38">
        <v>6200</v>
      </c>
      <c r="K246" s="38">
        <v>6930</v>
      </c>
      <c r="L246" s="38">
        <v>7760</v>
      </c>
    </row>
    <row r="247" spans="1:12" ht="15.75" x14ac:dyDescent="0.25">
      <c r="A247" s="5"/>
      <c r="B247" s="24"/>
      <c r="C247" s="24"/>
      <c r="D247" s="24"/>
      <c r="E247" s="24" t="s">
        <v>82</v>
      </c>
      <c r="F247" s="38">
        <v>4350</v>
      </c>
      <c r="G247" s="38">
        <v>5090</v>
      </c>
      <c r="H247" s="38">
        <v>6000</v>
      </c>
      <c r="I247" s="38">
        <v>6630</v>
      </c>
      <c r="J247" s="38">
        <v>7420</v>
      </c>
      <c r="K247" s="38">
        <v>8330</v>
      </c>
      <c r="L247" s="38">
        <v>9360</v>
      </c>
    </row>
    <row r="248" spans="1:12" ht="15.75" x14ac:dyDescent="0.25">
      <c r="A248" s="5"/>
      <c r="B248" s="24"/>
      <c r="C248" s="24"/>
      <c r="D248" s="24"/>
      <c r="E248" s="24"/>
      <c r="F248" s="54"/>
      <c r="G248" s="34"/>
      <c r="H248" s="34"/>
      <c r="I248" s="34"/>
      <c r="J248" s="34"/>
      <c r="K248" s="34"/>
      <c r="L248" s="34"/>
    </row>
    <row r="249" spans="1:12" ht="15.75" x14ac:dyDescent="0.25">
      <c r="A249" s="5"/>
      <c r="B249" s="24"/>
      <c r="C249" s="24" t="s">
        <v>111</v>
      </c>
      <c r="D249" s="24"/>
      <c r="E249" s="24"/>
      <c r="F249" s="38">
        <v>2620</v>
      </c>
      <c r="G249" s="38">
        <v>2910</v>
      </c>
      <c r="H249" s="38">
        <v>3260</v>
      </c>
      <c r="I249" s="38">
        <v>3410</v>
      </c>
      <c r="J249" s="38">
        <v>3610</v>
      </c>
      <c r="K249" s="38">
        <v>3820</v>
      </c>
      <c r="L249" s="38">
        <v>4030</v>
      </c>
    </row>
    <row r="250" spans="1:12" ht="15.75" x14ac:dyDescent="0.25">
      <c r="A250" s="5"/>
      <c r="B250" s="24"/>
      <c r="C250" s="24"/>
      <c r="D250" s="24"/>
      <c r="E250" s="24"/>
      <c r="F250" s="34"/>
      <c r="G250" s="34"/>
      <c r="H250" s="34"/>
      <c r="I250" s="34"/>
      <c r="J250" s="34"/>
      <c r="K250" s="34"/>
      <c r="L250" s="34"/>
    </row>
    <row r="251" spans="1:12" ht="15.75" x14ac:dyDescent="0.25">
      <c r="A251" s="5"/>
      <c r="B251" s="24"/>
      <c r="C251" s="24" t="s">
        <v>60</v>
      </c>
      <c r="D251" s="24"/>
      <c r="E251" s="24"/>
      <c r="F251" s="55">
        <v>1.00013901055092</v>
      </c>
      <c r="G251" s="55">
        <v>0.99983993880000011</v>
      </c>
      <c r="H251" s="55">
        <v>0.99982996099999999</v>
      </c>
      <c r="I251" s="55">
        <v>0.99984997500000006</v>
      </c>
      <c r="J251" s="55">
        <v>0.99981998250000004</v>
      </c>
      <c r="K251" s="55">
        <v>0.99975000000000003</v>
      </c>
      <c r="L251" s="55">
        <v>0.99973000499999998</v>
      </c>
    </row>
    <row r="252" spans="1:12" ht="15.75" x14ac:dyDescent="0.25">
      <c r="A252" s="5"/>
      <c r="C252" s="24" t="s">
        <v>61</v>
      </c>
      <c r="D252" s="24"/>
      <c r="E252" s="24"/>
      <c r="F252" s="55">
        <v>1.00106227471916</v>
      </c>
      <c r="G252" s="55">
        <v>1.00081611952</v>
      </c>
      <c r="H252" s="55">
        <v>1.0007164879200001</v>
      </c>
      <c r="I252" s="55">
        <v>1.0006168163200002</v>
      </c>
      <c r="J252" s="55">
        <v>1.0006170325200001</v>
      </c>
      <c r="K252" s="55">
        <v>1.0006172287200001</v>
      </c>
      <c r="L252" s="55">
        <v>1.0006174049200001</v>
      </c>
    </row>
    <row r="253" spans="1:12" s="25" customFormat="1" ht="14.25" customHeight="1" x14ac:dyDescent="0.25">
      <c r="A253" s="19"/>
      <c r="C253" s="24" t="s">
        <v>62</v>
      </c>
      <c r="D253" s="24"/>
      <c r="E253" s="24"/>
      <c r="F253" s="55">
        <v>1.0006995559279999</v>
      </c>
      <c r="G253" s="55">
        <v>0.99987649739999995</v>
      </c>
      <c r="H253" s="55">
        <v>0.99938640000000012</v>
      </c>
      <c r="I253" s="55">
        <v>0.99928680000000003</v>
      </c>
      <c r="J253" s="55">
        <v>0.99918720000000005</v>
      </c>
      <c r="K253" s="55">
        <v>0.99908760000000008</v>
      </c>
      <c r="L253" s="55">
        <v>0.9989880000000001</v>
      </c>
    </row>
    <row r="254" spans="1:12" s="25" customFormat="1" ht="14.25" customHeight="1" x14ac:dyDescent="0.25">
      <c r="A254" s="19"/>
      <c r="C254" s="24"/>
      <c r="D254" s="24"/>
      <c r="E254" s="24"/>
      <c r="F254" s="34"/>
      <c r="G254" s="34"/>
      <c r="H254" s="34"/>
      <c r="I254" s="34"/>
      <c r="J254" s="34"/>
      <c r="K254" s="34"/>
      <c r="L254" s="34"/>
    </row>
    <row r="255" spans="1:12" s="25" customFormat="1" ht="14.25" customHeight="1" x14ac:dyDescent="0.25">
      <c r="A255" s="19"/>
      <c r="C255" s="24" t="s">
        <v>126</v>
      </c>
      <c r="D255" s="24"/>
      <c r="E255" s="24"/>
      <c r="F255" s="34"/>
      <c r="G255" s="34"/>
      <c r="H255" s="34"/>
      <c r="I255" s="34"/>
      <c r="J255" s="34"/>
      <c r="K255" s="34"/>
      <c r="L255" s="34"/>
    </row>
    <row r="256" spans="1:12" s="25" customFormat="1" ht="14.25" customHeight="1" x14ac:dyDescent="0.25">
      <c r="A256" s="19"/>
      <c r="C256" s="27"/>
      <c r="D256" s="24" t="s">
        <v>121</v>
      </c>
      <c r="E256" s="24"/>
      <c r="F256" s="38">
        <v>895200</v>
      </c>
      <c r="G256" s="38">
        <v>703600</v>
      </c>
      <c r="H256" s="38">
        <v>863000</v>
      </c>
      <c r="I256" s="38">
        <v>897000</v>
      </c>
      <c r="J256" s="38">
        <v>930000</v>
      </c>
      <c r="K256" s="38">
        <v>938000</v>
      </c>
      <c r="L256" s="38">
        <v>953000</v>
      </c>
    </row>
    <row r="257" spans="1:12" s="25" customFormat="1" ht="14.25" customHeight="1" x14ac:dyDescent="0.25">
      <c r="A257" s="19"/>
      <c r="C257" s="27"/>
      <c r="D257" s="24" t="s">
        <v>125</v>
      </c>
      <c r="E257" s="24"/>
      <c r="F257" s="38">
        <v>865000</v>
      </c>
      <c r="G257" s="38">
        <v>913000</v>
      </c>
      <c r="H257" s="38">
        <v>953000</v>
      </c>
      <c r="I257" s="38">
        <v>982000</v>
      </c>
      <c r="J257" s="38">
        <v>1013000</v>
      </c>
      <c r="K257" s="38">
        <v>1046000</v>
      </c>
      <c r="L257" s="38">
        <v>1079000</v>
      </c>
    </row>
    <row r="258" spans="1:12" s="25" customFormat="1" ht="14.25" customHeight="1" x14ac:dyDescent="0.25">
      <c r="A258" s="19"/>
      <c r="C258" s="27"/>
      <c r="D258" s="24" t="s">
        <v>124</v>
      </c>
      <c r="E258" s="24"/>
      <c r="F258" s="38">
        <v>828000</v>
      </c>
      <c r="G258" s="38">
        <v>927000</v>
      </c>
      <c r="H258" s="38">
        <v>849000</v>
      </c>
      <c r="I258" s="38">
        <v>855000</v>
      </c>
      <c r="J258" s="38">
        <v>859000</v>
      </c>
      <c r="K258" s="38">
        <v>868000</v>
      </c>
      <c r="L258" s="38">
        <v>887000</v>
      </c>
    </row>
    <row r="259" spans="1:12" s="25" customFormat="1" ht="14.25" customHeight="1" x14ac:dyDescent="0.25">
      <c r="A259" s="19"/>
      <c r="C259" s="27"/>
      <c r="D259" s="24" t="s">
        <v>122</v>
      </c>
      <c r="E259" s="24"/>
      <c r="F259" s="38">
        <v>289000</v>
      </c>
      <c r="G259" s="38">
        <v>346000</v>
      </c>
      <c r="H259" s="38">
        <v>336000</v>
      </c>
      <c r="I259" s="38">
        <v>343000</v>
      </c>
      <c r="J259" s="38">
        <v>351000</v>
      </c>
      <c r="K259" s="38">
        <v>359000</v>
      </c>
      <c r="L259" s="38">
        <v>367000</v>
      </c>
    </row>
    <row r="260" spans="1:12" ht="12.75" customHeight="1" x14ac:dyDescent="0.25">
      <c r="A260" s="19"/>
      <c r="B260" s="21"/>
      <c r="C260" s="3"/>
      <c r="D260" s="3"/>
      <c r="E260" s="3"/>
    </row>
  </sheetData>
  <mergeCells count="2">
    <mergeCell ref="C161:E161"/>
    <mergeCell ref="C160:E160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2016-05-03, dnr VER 2016-3</oddFooter>
  </headerFooter>
  <rowBreaks count="3" manualBreakCount="3">
    <brk id="42" max="16383" man="1"/>
    <brk id="146" max="16383" man="1"/>
    <brk id="1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A45" sqref="A45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/>
    </row>
    <row r="4" spans="1:11" x14ac:dyDescent="0.2">
      <c r="A4" s="29" t="str">
        <f>Enkät!B46</f>
        <v>1:1 Garantipension till ålderspension</v>
      </c>
      <c r="B4" s="29"/>
      <c r="C4" s="29"/>
      <c r="D4" s="29">
        <f>Enkät!F47</f>
        <v>16539279</v>
      </c>
      <c r="E4" s="29">
        <f>Enkät!G47</f>
        <v>15760966</v>
      </c>
      <c r="F4" s="29">
        <f>Enkät!H47</f>
        <v>14259300</v>
      </c>
      <c r="G4" s="29">
        <f>Enkät!I47</f>
        <v>13352900</v>
      </c>
      <c r="H4" s="29">
        <f>Enkät!J47</f>
        <v>12633400</v>
      </c>
      <c r="I4" s="29">
        <f>Enkät!K47</f>
        <v>12578200</v>
      </c>
      <c r="J4" s="29">
        <f>Enkät!L47</f>
        <v>13039900</v>
      </c>
      <c r="K4" s="29"/>
    </row>
    <row r="5" spans="1:11" x14ac:dyDescent="0.2">
      <c r="A5" s="29" t="str">
        <f>Enkät!B81</f>
        <v>1:2 Efterlevandepensioner till vuxna</v>
      </c>
      <c r="B5" s="29"/>
      <c r="C5" s="29"/>
      <c r="D5" s="29">
        <f>Enkät!F82</f>
        <v>13035233</v>
      </c>
      <c r="E5" s="29">
        <f>Enkät!G82</f>
        <v>12427490</v>
      </c>
      <c r="F5" s="29">
        <f>Enkät!H82</f>
        <v>11908800</v>
      </c>
      <c r="G5" s="29">
        <f>Enkät!I82</f>
        <v>11520200</v>
      </c>
      <c r="H5" s="29">
        <f>Enkät!J82</f>
        <v>11103000</v>
      </c>
      <c r="I5" s="29">
        <f>Enkät!K82</f>
        <v>10610000</v>
      </c>
      <c r="J5" s="29">
        <f>Enkät!L82</f>
        <v>10086100</v>
      </c>
      <c r="K5" s="29"/>
    </row>
    <row r="6" spans="1:11" x14ac:dyDescent="0.2">
      <c r="A6" s="29" t="str">
        <f>Enkät!B120</f>
        <v>1:3 Bostadstillägg till pensionärer</v>
      </c>
      <c r="B6" s="29"/>
      <c r="C6" s="29"/>
      <c r="D6" s="29">
        <f>Enkät!F121</f>
        <v>8492629.1835188568</v>
      </c>
      <c r="E6" s="29">
        <f>Enkät!G121</f>
        <v>8588937.3250882532</v>
      </c>
      <c r="F6" s="29">
        <f>Enkät!H121</f>
        <v>8436600</v>
      </c>
      <c r="G6" s="29">
        <f>Enkät!I121</f>
        <v>8203000</v>
      </c>
      <c r="H6" s="29">
        <f>Enkät!J121</f>
        <v>8061400</v>
      </c>
      <c r="I6" s="29">
        <f>Enkät!K121</f>
        <v>8042800</v>
      </c>
      <c r="J6" s="29">
        <f>Enkät!L121</f>
        <v>8062100</v>
      </c>
      <c r="K6" s="29"/>
    </row>
    <row r="7" spans="1:11" x14ac:dyDescent="0.2">
      <c r="A7" s="29" t="str">
        <f>Enkät!B147</f>
        <v>1:4 Äldreförsörjningsstöd</v>
      </c>
      <c r="B7" s="29"/>
      <c r="C7" s="29"/>
      <c r="D7" s="29">
        <f>Enkät!F148</f>
        <v>723766.73878058069</v>
      </c>
      <c r="E7" s="29">
        <f>Enkät!G148</f>
        <v>803415.55167325225</v>
      </c>
      <c r="F7" s="29">
        <f>Enkät!H148</f>
        <v>876100</v>
      </c>
      <c r="G7" s="29">
        <f>Enkät!I148</f>
        <v>931300</v>
      </c>
      <c r="H7" s="29">
        <f>Enkät!J148</f>
        <v>1011300</v>
      </c>
      <c r="I7" s="29">
        <f>Enkät!K148</f>
        <v>1086900</v>
      </c>
      <c r="J7" s="29">
        <f>Enkät!L148</f>
        <v>1167200</v>
      </c>
      <c r="K7" s="29"/>
    </row>
    <row r="8" spans="1:11" x14ac:dyDescent="0.2">
      <c r="A8" s="29" t="str">
        <f>Enkät!B173</f>
        <v>2:1.1 Pensionsmyndigheten</v>
      </c>
      <c r="B8" s="29"/>
      <c r="C8" s="29"/>
      <c r="D8" s="29">
        <f>Enkät!F64</f>
        <v>25800</v>
      </c>
      <c r="E8" s="29">
        <f>Enkät!G64</f>
        <v>25300</v>
      </c>
      <c r="F8" s="29">
        <f>Enkät!H64</f>
        <v>24500</v>
      </c>
      <c r="G8" s="29">
        <f>Enkät!I64</f>
        <v>24100</v>
      </c>
      <c r="H8" s="29">
        <f>Enkät!J64</f>
        <v>23800</v>
      </c>
      <c r="I8" s="29">
        <f>Enkät!K64</f>
        <v>24000</v>
      </c>
      <c r="J8" s="29">
        <f>Enkät!L64</f>
        <v>24500</v>
      </c>
      <c r="K8" s="29"/>
    </row>
    <row r="9" spans="1:11" x14ac:dyDescent="0.2">
      <c r="A9" s="29" t="str">
        <f>Enkät!B207</f>
        <v>Ålderspensionssystemet vid sidan av statens budget</v>
      </c>
      <c r="B9" s="29"/>
      <c r="C9" s="38"/>
      <c r="D9" s="29">
        <f>Enkät!F208/1000000</f>
        <v>262.72669999999999</v>
      </c>
      <c r="E9" s="29">
        <f>Enkät!G208/1000000</f>
        <v>273.47449999999998</v>
      </c>
      <c r="F9" s="29">
        <f>Enkät!H208/1000000</f>
        <v>292.88400000000001</v>
      </c>
      <c r="G9" s="29">
        <f>Enkät!I208/1000000</f>
        <v>308.57100000000003</v>
      </c>
      <c r="H9" s="29">
        <f>Enkät!J208/1000000</f>
        <v>325.81599999999997</v>
      </c>
      <c r="I9" s="29">
        <f>Enkät!K208/1000000</f>
        <v>339.25799999999998</v>
      </c>
      <c r="J9" s="29">
        <f>Enkät!L208/1000000</f>
        <v>352.11399999999998</v>
      </c>
      <c r="K9" s="29"/>
    </row>
    <row r="10" spans="1:11" x14ac:dyDescent="0.2">
      <c r="A10" s="29" t="str">
        <f>Enkät!B178</f>
        <v>1:5 Barnpension och efterlevandestöd</v>
      </c>
      <c r="B10" s="29"/>
      <c r="C10" s="29"/>
      <c r="D10" s="29">
        <f>Enkät!F179</f>
        <v>876454</v>
      </c>
      <c r="E10" s="29">
        <f>Enkät!G179</f>
        <v>904916</v>
      </c>
      <c r="F10" s="29">
        <f>Enkät!H179</f>
        <v>941000</v>
      </c>
      <c r="G10" s="29">
        <f>Enkät!I179</f>
        <v>1052500</v>
      </c>
      <c r="H10" s="29">
        <f>Enkät!J179</f>
        <v>1209500</v>
      </c>
      <c r="I10" s="29">
        <f>Enkät!K179</f>
        <v>1306200</v>
      </c>
      <c r="J10" s="29">
        <f>Enkät!L179</f>
        <v>1339300</v>
      </c>
      <c r="K10" s="29"/>
    </row>
    <row r="11" spans="1:11" x14ac:dyDescent="0.2">
      <c r="A11" s="29" t="str">
        <f>Enkät!B193</f>
        <v>1:7 Pensionsrätt för barnår, anslag</v>
      </c>
      <c r="B11" s="29"/>
      <c r="C11" s="29"/>
      <c r="D11" s="29">
        <f>Enkät!F194</f>
        <v>6732310</v>
      </c>
      <c r="E11" s="29">
        <f>Enkät!G194</f>
        <v>6875558</v>
      </c>
      <c r="F11" s="29">
        <f>Enkät!H194</f>
        <v>7237862</v>
      </c>
      <c r="G11" s="29">
        <f>Enkät!I194</f>
        <v>7478400</v>
      </c>
      <c r="H11" s="29">
        <f>Enkät!J194</f>
        <v>7559100</v>
      </c>
      <c r="I11" s="29">
        <f>Enkät!K194</f>
        <v>7943600</v>
      </c>
      <c r="J11" s="29">
        <f>Enkät!L194</f>
        <v>8416700</v>
      </c>
      <c r="K11" s="29"/>
    </row>
    <row r="14" spans="1:11" x14ac:dyDescent="0.2">
      <c r="A14" t="s">
        <v>148</v>
      </c>
      <c r="B14" s="29"/>
      <c r="C14" s="29"/>
      <c r="D14" s="29">
        <f t="shared" ref="D14:E14" si="0">(D4+D5+D6+D7+D10+D11)/1000000</f>
        <v>46.39967192229944</v>
      </c>
      <c r="E14" s="29">
        <f t="shared" si="0"/>
        <v>45.361282876761514</v>
      </c>
      <c r="F14" s="29">
        <f>(F4+F5+F6+F7+F10+F11)/1000000</f>
        <v>43.659661999999997</v>
      </c>
      <c r="G14" s="29">
        <f>(G4+G5+G6+G7+G10+G11)/1000000</f>
        <v>42.5383</v>
      </c>
      <c r="H14" s="29">
        <f>(H4+H5+H6+H7+H10+H11)/1000000</f>
        <v>41.5777</v>
      </c>
      <c r="I14" s="29">
        <f>(I4+I5+I6+I7+I10+I11)/1000000</f>
        <v>41.567700000000002</v>
      </c>
      <c r="J14" s="29">
        <f>(J4+J5+J6+J7+J10+J11)/1000000</f>
        <v>42.1113</v>
      </c>
      <c r="K14" s="29"/>
    </row>
    <row r="15" spans="1:11" x14ac:dyDescent="0.2">
      <c r="B15" s="29"/>
      <c r="C15" s="29"/>
      <c r="D15" s="29">
        <f t="shared" ref="D15:H15" si="1">D14+D9</f>
        <v>309.12637192229943</v>
      </c>
      <c r="E15" s="29">
        <f t="shared" si="1"/>
        <v>318.83578287676147</v>
      </c>
      <c r="F15" s="29">
        <f t="shared" si="1"/>
        <v>336.54366200000004</v>
      </c>
      <c r="G15" s="29">
        <f t="shared" si="1"/>
        <v>351.10930000000002</v>
      </c>
      <c r="H15" s="29">
        <f t="shared" si="1"/>
        <v>367.39369999999997</v>
      </c>
      <c r="I15" s="29">
        <f t="shared" ref="I15:J15" si="2">I14+I9</f>
        <v>380.82569999999998</v>
      </c>
      <c r="J15" s="29">
        <f t="shared" si="2"/>
        <v>394.22529999999995</v>
      </c>
      <c r="K15" s="29"/>
    </row>
    <row r="17" spans="1:11" x14ac:dyDescent="0.2">
      <c r="C17" s="32"/>
      <c r="D17" s="32">
        <f t="shared" ref="D17:I17" si="3">D3</f>
        <v>2014</v>
      </c>
      <c r="E17" s="32">
        <f t="shared" si="3"/>
        <v>2015</v>
      </c>
      <c r="F17" s="32">
        <f t="shared" si="3"/>
        <v>2016</v>
      </c>
      <c r="G17" s="32">
        <f t="shared" si="3"/>
        <v>2017</v>
      </c>
      <c r="H17" s="32">
        <f t="shared" si="3"/>
        <v>2018</v>
      </c>
      <c r="I17" s="32">
        <f t="shared" si="3"/>
        <v>2019</v>
      </c>
      <c r="J17" s="32">
        <f t="shared" ref="J17" si="4">J3</f>
        <v>2020</v>
      </c>
      <c r="K17" s="32"/>
    </row>
    <row r="18" spans="1:11" x14ac:dyDescent="0.2">
      <c r="A18" t="s">
        <v>162</v>
      </c>
      <c r="C18" s="29"/>
      <c r="D18" s="29">
        <f>Enkät!F209/1000000</f>
        <v>257.98779999999999</v>
      </c>
      <c r="E18" s="29">
        <f>Enkät!G209/1000000</f>
        <v>267.46620000000001</v>
      </c>
      <c r="F18" s="29">
        <f>Enkät!H209/1000000</f>
        <v>285.267</v>
      </c>
      <c r="G18" s="29">
        <f>Enkät!I209/1000000</f>
        <v>299.596</v>
      </c>
      <c r="H18" s="29">
        <f>Enkät!J209/1000000</f>
        <v>315.18299999999999</v>
      </c>
      <c r="I18" s="29">
        <f>Enkät!K209/1000000</f>
        <v>326.66800000000001</v>
      </c>
      <c r="J18" s="29">
        <f>Enkät!L209/1000000</f>
        <v>337.25400000000002</v>
      </c>
      <c r="K18" s="29"/>
    </row>
    <row r="19" spans="1:11" x14ac:dyDescent="0.2">
      <c r="A19" t="s">
        <v>155</v>
      </c>
      <c r="C19" s="29"/>
      <c r="D19" s="29">
        <f>(Enkät!F215+Enkät!F216)/1000000</f>
        <v>4.7389000000000001</v>
      </c>
      <c r="E19" s="29">
        <f>(Enkät!G215+Enkät!G216)/1000000</f>
        <v>6.0083000000000002</v>
      </c>
      <c r="F19" s="29">
        <f>(Enkät!H215+Enkät!H216)/1000000</f>
        <v>7.617</v>
      </c>
      <c r="G19" s="29">
        <f>(Enkät!I215+Enkät!I216)/1000000</f>
        <v>8.9749999999999996</v>
      </c>
      <c r="H19" s="29">
        <f>(Enkät!J215+Enkät!J216)/1000000</f>
        <v>10.632999999999999</v>
      </c>
      <c r="I19" s="29">
        <f>(Enkät!K215+Enkät!K216)/1000000</f>
        <v>12.59</v>
      </c>
      <c r="J19" s="29">
        <f>(Enkät!L215+Enkät!L216)/1000000</f>
        <v>14.86</v>
      </c>
      <c r="K19" s="29"/>
    </row>
    <row r="20" spans="1:11" x14ac:dyDescent="0.2">
      <c r="A20" t="s">
        <v>148</v>
      </c>
      <c r="B20" s="29"/>
      <c r="C20" s="29"/>
      <c r="D20" s="29">
        <f>D14</f>
        <v>46.39967192229944</v>
      </c>
      <c r="E20" s="29">
        <f t="shared" ref="E20:I20" si="5">E14</f>
        <v>45.361282876761514</v>
      </c>
      <c r="F20" s="29">
        <f t="shared" si="5"/>
        <v>43.659661999999997</v>
      </c>
      <c r="G20" s="29">
        <f t="shared" si="5"/>
        <v>42.5383</v>
      </c>
      <c r="H20" s="29">
        <f t="shared" si="5"/>
        <v>41.5777</v>
      </c>
      <c r="I20" s="29">
        <f t="shared" si="5"/>
        <v>41.567700000000002</v>
      </c>
      <c r="J20" s="29">
        <f t="shared" ref="J20" si="6">J14</f>
        <v>42.1113</v>
      </c>
      <c r="K20" s="29"/>
    </row>
    <row r="21" spans="1:11" x14ac:dyDescent="0.2">
      <c r="B21" s="29"/>
      <c r="C21" s="29"/>
      <c r="D21" s="29">
        <f t="shared" ref="D21:F21" si="7">SUM(D18:D20)</f>
        <v>309.12637192229943</v>
      </c>
      <c r="E21" s="29">
        <f t="shared" si="7"/>
        <v>318.83578287676153</v>
      </c>
      <c r="F21" s="29">
        <f t="shared" si="7"/>
        <v>336.54366200000004</v>
      </c>
      <c r="G21" s="29">
        <f t="shared" ref="G21:H21" si="8">SUM(G18:G20)</f>
        <v>351.10930000000002</v>
      </c>
      <c r="H21" s="29">
        <f t="shared" si="8"/>
        <v>367.39369999999997</v>
      </c>
      <c r="I21" s="29">
        <f t="shared" ref="I21:J21" si="9">SUM(I18:I20)</f>
        <v>380.82569999999998</v>
      </c>
      <c r="J21" s="29">
        <f t="shared" si="9"/>
        <v>394.22530000000006</v>
      </c>
      <c r="K21" s="29"/>
    </row>
    <row r="22" spans="1:11" x14ac:dyDescent="0.2">
      <c r="B22" s="29"/>
      <c r="C22" s="29"/>
      <c r="D22" s="29"/>
      <c r="E22" s="29"/>
      <c r="F22" s="29"/>
      <c r="G22" s="29"/>
      <c r="H22" s="29"/>
      <c r="I22" s="29"/>
    </row>
    <row r="23" spans="1:11" x14ac:dyDescent="0.2">
      <c r="A23" s="34" t="s">
        <v>172</v>
      </c>
      <c r="B23" s="29"/>
      <c r="C23" s="29"/>
      <c r="D23" s="57">
        <f>D21/Enkät!F39</f>
        <v>7.8895015776967795E-2</v>
      </c>
      <c r="E23" s="57">
        <f>E21/Enkät!G39</f>
        <v>7.6732584675363869E-2</v>
      </c>
      <c r="F23" s="57">
        <f>F21/Enkät!H39</f>
        <v>7.703497054679205E-2</v>
      </c>
      <c r="G23" s="57">
        <f>G21/Enkät!I39</f>
        <v>7.7170403961833958E-2</v>
      </c>
      <c r="H23" s="57">
        <f>H21/Enkät!J39</f>
        <v>7.7389942736639239E-2</v>
      </c>
      <c r="I23" s="57">
        <f>I21/Enkät!K39</f>
        <v>7.706531735569766E-2</v>
      </c>
      <c r="J23" s="57">
        <f>J21/Enkät!L39</f>
        <v>7.6514048386548003E-2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I29" sqref="I29"/>
    </sheetView>
  </sheetViews>
  <sheetFormatPr defaultRowHeight="12.75" x14ac:dyDescent="0.2"/>
  <cols>
    <col min="4" max="4" width="48.5703125" bestFit="1" customWidth="1"/>
    <col min="5" max="8" width="9.5703125" bestFit="1" customWidth="1"/>
    <col min="9" max="11" width="10.5703125" bestFit="1" customWidth="1"/>
  </cols>
  <sheetData>
    <row r="1" spans="1:16" x14ac:dyDescent="0.2">
      <c r="A1" t="s">
        <v>140</v>
      </c>
      <c r="E1" s="81">
        <f>2014</f>
        <v>2014</v>
      </c>
      <c r="F1" s="81">
        <f>E1+1</f>
        <v>2015</v>
      </c>
      <c r="G1" s="81">
        <f t="shared" ref="G1:P1" si="0">F1+1</f>
        <v>2016</v>
      </c>
      <c r="H1" s="81">
        <f t="shared" si="0"/>
        <v>2017</v>
      </c>
      <c r="I1" s="81">
        <f t="shared" si="0"/>
        <v>2018</v>
      </c>
      <c r="J1" s="81">
        <f t="shared" si="0"/>
        <v>2019</v>
      </c>
      <c r="K1" s="81">
        <f t="shared" si="0"/>
        <v>2020</v>
      </c>
      <c r="L1" s="81">
        <f t="shared" si="0"/>
        <v>2021</v>
      </c>
      <c r="M1" s="81">
        <f t="shared" si="0"/>
        <v>2022</v>
      </c>
      <c r="N1" s="81">
        <f t="shared" si="0"/>
        <v>2023</v>
      </c>
      <c r="O1" s="81">
        <f t="shared" si="0"/>
        <v>2024</v>
      </c>
      <c r="P1" s="81">
        <f t="shared" si="0"/>
        <v>2025</v>
      </c>
    </row>
    <row r="2" spans="1:16" x14ac:dyDescent="0.2">
      <c r="B2" t="s">
        <v>26</v>
      </c>
      <c r="E2" s="29">
        <v>723766.73878058069</v>
      </c>
      <c r="F2" s="29">
        <v>803415.55167325225</v>
      </c>
      <c r="G2" s="29">
        <v>876100</v>
      </c>
      <c r="H2" s="29">
        <v>931300</v>
      </c>
      <c r="I2" s="29">
        <v>1011300</v>
      </c>
      <c r="J2" s="29">
        <v>1086900</v>
      </c>
      <c r="K2" s="29">
        <v>1167200</v>
      </c>
      <c r="L2" s="29">
        <v>1225800</v>
      </c>
      <c r="M2" s="29">
        <v>1286600</v>
      </c>
      <c r="N2" s="29">
        <v>1346800</v>
      </c>
      <c r="O2" s="29">
        <v>1407300</v>
      </c>
      <c r="P2" s="29">
        <v>1467300</v>
      </c>
    </row>
    <row r="3" spans="1:16" x14ac:dyDescent="0.2">
      <c r="B3" t="s">
        <v>106</v>
      </c>
      <c r="E3" s="29">
        <v>723800</v>
      </c>
      <c r="F3" s="29">
        <v>803400</v>
      </c>
      <c r="G3" s="29">
        <v>876100</v>
      </c>
      <c r="H3" s="29">
        <v>931300</v>
      </c>
      <c r="I3" s="29">
        <v>1011300</v>
      </c>
      <c r="J3" s="29">
        <v>1086900</v>
      </c>
      <c r="K3" s="29">
        <v>1167200</v>
      </c>
      <c r="L3" s="29">
        <v>1225800</v>
      </c>
      <c r="M3" s="29">
        <v>1286600</v>
      </c>
      <c r="N3" s="29">
        <v>1346800</v>
      </c>
      <c r="O3" s="29">
        <v>1407300</v>
      </c>
      <c r="P3" s="29">
        <v>1467300</v>
      </c>
    </row>
    <row r="4" spans="1:16" x14ac:dyDescent="0.2">
      <c r="D4" t="s">
        <v>127</v>
      </c>
      <c r="E4" s="29">
        <v>374000</v>
      </c>
      <c r="F4" s="29">
        <v>422700</v>
      </c>
      <c r="G4" s="29">
        <v>470900</v>
      </c>
      <c r="H4" s="29">
        <v>504300</v>
      </c>
      <c r="I4" s="29">
        <v>539500</v>
      </c>
      <c r="J4" s="29">
        <v>579800</v>
      </c>
      <c r="K4" s="29">
        <v>623700</v>
      </c>
      <c r="L4" s="29">
        <v>645800</v>
      </c>
      <c r="M4" s="29">
        <v>667800</v>
      </c>
      <c r="N4" s="29">
        <v>689000</v>
      </c>
      <c r="O4" s="29">
        <v>710100</v>
      </c>
      <c r="P4" s="29">
        <v>730100</v>
      </c>
    </row>
    <row r="5" spans="1:16" x14ac:dyDescent="0.2">
      <c r="D5" t="s">
        <v>128</v>
      </c>
      <c r="E5" s="29">
        <v>349700</v>
      </c>
      <c r="F5" s="29">
        <v>380700</v>
      </c>
      <c r="G5" s="29">
        <v>405100</v>
      </c>
      <c r="H5" s="29">
        <v>427000</v>
      </c>
      <c r="I5" s="29">
        <v>471800</v>
      </c>
      <c r="J5" s="29">
        <v>507100</v>
      </c>
      <c r="K5" s="29">
        <v>543500</v>
      </c>
      <c r="L5" s="29">
        <v>579900</v>
      </c>
      <c r="M5" s="29">
        <v>618800</v>
      </c>
      <c r="N5" s="29">
        <v>657900</v>
      </c>
      <c r="O5" s="29">
        <v>697200</v>
      </c>
      <c r="P5" s="29">
        <v>737200</v>
      </c>
    </row>
    <row r="6" spans="1:16" x14ac:dyDescent="0.2"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">
      <c r="B7" t="s">
        <v>84</v>
      </c>
      <c r="E7" s="29">
        <v>17900</v>
      </c>
      <c r="F7" s="29">
        <v>19700</v>
      </c>
      <c r="G7" s="29">
        <v>20800</v>
      </c>
      <c r="H7" s="29">
        <v>21700</v>
      </c>
      <c r="I7" s="29">
        <v>23200</v>
      </c>
      <c r="J7" s="29">
        <v>24400</v>
      </c>
      <c r="K7" s="29">
        <v>25500</v>
      </c>
      <c r="L7" s="29">
        <v>26300</v>
      </c>
      <c r="M7" s="29">
        <v>27200</v>
      </c>
      <c r="N7" s="29">
        <v>28000</v>
      </c>
      <c r="O7" s="29">
        <v>28700</v>
      </c>
      <c r="P7" s="29">
        <v>29400</v>
      </c>
    </row>
    <row r="8" spans="1:16" x14ac:dyDescent="0.2">
      <c r="D8" t="s">
        <v>129</v>
      </c>
      <c r="E8" s="29">
        <v>4200</v>
      </c>
      <c r="F8" s="29">
        <v>4800</v>
      </c>
      <c r="G8" s="29">
        <v>5300</v>
      </c>
      <c r="H8" s="29">
        <v>5600</v>
      </c>
      <c r="I8" s="29">
        <v>5900</v>
      </c>
      <c r="J8" s="29">
        <v>6200</v>
      </c>
      <c r="K8" s="29">
        <v>6500</v>
      </c>
      <c r="L8" s="29">
        <v>6700</v>
      </c>
      <c r="M8" s="29">
        <v>6700</v>
      </c>
      <c r="N8" s="29">
        <v>6800</v>
      </c>
      <c r="O8" s="29">
        <v>6900</v>
      </c>
      <c r="P8" s="29">
        <v>6900</v>
      </c>
    </row>
    <row r="9" spans="1:16" x14ac:dyDescent="0.2">
      <c r="D9" t="s">
        <v>130</v>
      </c>
      <c r="E9" s="29">
        <v>13700</v>
      </c>
      <c r="F9" s="29">
        <v>14900</v>
      </c>
      <c r="G9" s="29">
        <v>15600</v>
      </c>
      <c r="H9" s="29">
        <v>16100</v>
      </c>
      <c r="I9" s="29">
        <v>17300</v>
      </c>
      <c r="J9" s="29">
        <v>18100</v>
      </c>
      <c r="K9" s="29">
        <v>18900</v>
      </c>
      <c r="L9" s="29">
        <v>19700</v>
      </c>
      <c r="M9" s="29">
        <v>20400</v>
      </c>
      <c r="N9" s="29">
        <v>21200</v>
      </c>
      <c r="O9" s="29">
        <v>21800</v>
      </c>
      <c r="P9" s="29">
        <v>22500</v>
      </c>
    </row>
    <row r="10" spans="1:16" x14ac:dyDescent="0.2"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B11" t="s">
        <v>105</v>
      </c>
      <c r="E11" s="29">
        <v>38610</v>
      </c>
      <c r="F11" s="29">
        <v>39220</v>
      </c>
      <c r="G11" s="29">
        <v>40220</v>
      </c>
      <c r="H11" s="29">
        <v>41100</v>
      </c>
      <c r="I11" s="29">
        <v>41670</v>
      </c>
      <c r="J11" s="29">
        <v>42770</v>
      </c>
      <c r="K11" s="29">
        <v>43960</v>
      </c>
      <c r="L11" s="29">
        <v>44730</v>
      </c>
      <c r="M11" s="29">
        <v>45510</v>
      </c>
      <c r="N11" s="29">
        <v>46320</v>
      </c>
      <c r="O11" s="29">
        <v>47180</v>
      </c>
      <c r="P11" s="29">
        <v>48050</v>
      </c>
    </row>
    <row r="12" spans="1:16" x14ac:dyDescent="0.2">
      <c r="D12" t="s">
        <v>131</v>
      </c>
      <c r="E12" s="29">
        <v>84450</v>
      </c>
      <c r="F12" s="29">
        <v>85040</v>
      </c>
      <c r="G12" s="29">
        <v>85550</v>
      </c>
      <c r="H12" s="29">
        <v>86160</v>
      </c>
      <c r="I12" s="29">
        <v>87080</v>
      </c>
      <c r="J12" s="29">
        <v>89040</v>
      </c>
      <c r="K12" s="29">
        <v>91330</v>
      </c>
      <c r="L12" s="29">
        <v>93280</v>
      </c>
      <c r="M12" s="29">
        <v>95330</v>
      </c>
      <c r="N12" s="29">
        <v>97380</v>
      </c>
      <c r="O12" s="29">
        <v>99530</v>
      </c>
      <c r="P12" s="29">
        <v>101680</v>
      </c>
    </row>
    <row r="13" spans="1:16" x14ac:dyDescent="0.2">
      <c r="D13" t="s">
        <v>132</v>
      </c>
      <c r="E13" s="29">
        <v>24430</v>
      </c>
      <c r="F13" s="29">
        <v>24540</v>
      </c>
      <c r="G13" s="29">
        <v>24890</v>
      </c>
      <c r="H13" s="29">
        <v>25410</v>
      </c>
      <c r="I13" s="29">
        <v>26110</v>
      </c>
      <c r="J13" s="29">
        <v>26820</v>
      </c>
      <c r="K13" s="29">
        <v>27560</v>
      </c>
      <c r="L13" s="29">
        <v>28320</v>
      </c>
      <c r="M13" s="29">
        <v>29100</v>
      </c>
      <c r="N13" s="29">
        <v>29900</v>
      </c>
      <c r="O13" s="29">
        <v>30720</v>
      </c>
      <c r="P13" s="29">
        <v>31570</v>
      </c>
    </row>
    <row r="14" spans="1:16" x14ac:dyDescent="0.2">
      <c r="E14" s="29"/>
      <c r="F14" s="29"/>
      <c r="G14" s="29"/>
      <c r="H14" s="29"/>
      <c r="I14" s="29"/>
      <c r="J14" s="29"/>
      <c r="K14" s="29"/>
    </row>
    <row r="15" spans="1:16" x14ac:dyDescent="0.2">
      <c r="B15" t="s">
        <v>104</v>
      </c>
      <c r="E15" s="57">
        <v>1.048535</v>
      </c>
      <c r="F15" s="57">
        <v>1.038756</v>
      </c>
      <c r="G15" s="57">
        <v>1.0449999999999999</v>
      </c>
      <c r="H15" s="57">
        <v>1.0449999999999999</v>
      </c>
      <c r="I15" s="57">
        <v>1.0449999999999999</v>
      </c>
      <c r="J15" s="57">
        <v>1.0429999999999999</v>
      </c>
      <c r="K15" s="57">
        <v>1.0429999999999999</v>
      </c>
      <c r="L15" s="57">
        <v>1.04</v>
      </c>
      <c r="M15" s="57">
        <v>1.04</v>
      </c>
      <c r="N15" s="57">
        <v>1.04</v>
      </c>
      <c r="O15" s="57">
        <v>1.04</v>
      </c>
      <c r="P15" s="57">
        <v>1.04</v>
      </c>
    </row>
    <row r="16" spans="1:16" x14ac:dyDescent="0.2">
      <c r="E16" s="29"/>
      <c r="F16" s="29"/>
      <c r="G16" s="29"/>
      <c r="H16" s="29"/>
      <c r="I16" s="29"/>
      <c r="J16" s="29"/>
      <c r="K16" s="29"/>
    </row>
    <row r="17" spans="2:16" x14ac:dyDescent="0.2">
      <c r="B17" t="s">
        <v>84</v>
      </c>
      <c r="E17" s="29"/>
      <c r="F17" s="29"/>
      <c r="G17" s="29"/>
      <c r="H17" s="29"/>
      <c r="I17" s="29"/>
      <c r="J17" s="29"/>
      <c r="K17" s="29"/>
    </row>
    <row r="18" spans="2:16" x14ac:dyDescent="0.2">
      <c r="D18" t="s">
        <v>175</v>
      </c>
      <c r="E18" s="29">
        <v>9800</v>
      </c>
      <c r="F18" s="29">
        <v>10900</v>
      </c>
      <c r="G18" s="29">
        <v>11600</v>
      </c>
      <c r="H18" s="29">
        <v>12100</v>
      </c>
      <c r="I18" s="29">
        <v>13000</v>
      </c>
      <c r="J18" s="29">
        <v>13800</v>
      </c>
      <c r="K18" s="29">
        <v>14500</v>
      </c>
      <c r="L18" s="29">
        <v>15000</v>
      </c>
      <c r="M18" s="29">
        <v>15600</v>
      </c>
      <c r="N18" s="29">
        <v>16100</v>
      </c>
      <c r="O18" s="29">
        <v>16600</v>
      </c>
      <c r="P18" s="29">
        <v>17000</v>
      </c>
    </row>
    <row r="19" spans="2:16" x14ac:dyDescent="0.2">
      <c r="D19" t="s">
        <v>176</v>
      </c>
      <c r="E19" s="29">
        <v>8100</v>
      </c>
      <c r="F19" s="29">
        <v>8800</v>
      </c>
      <c r="G19" s="29">
        <v>9200</v>
      </c>
      <c r="H19" s="29">
        <v>9600</v>
      </c>
      <c r="I19" s="29">
        <v>10200</v>
      </c>
      <c r="J19" s="29">
        <v>10600</v>
      </c>
      <c r="K19" s="29">
        <v>11000</v>
      </c>
      <c r="L19" s="29">
        <v>11300</v>
      </c>
      <c r="M19" s="29">
        <v>11600</v>
      </c>
      <c r="N19" s="29">
        <v>11900</v>
      </c>
      <c r="O19" s="29">
        <v>12100</v>
      </c>
      <c r="P19" s="29">
        <v>12400</v>
      </c>
    </row>
    <row r="20" spans="2:16" x14ac:dyDescent="0.2">
      <c r="B20" t="s">
        <v>173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2:16" x14ac:dyDescent="0.2">
      <c r="D21" t="s">
        <v>175</v>
      </c>
      <c r="E21" s="29">
        <v>45600</v>
      </c>
      <c r="F21" s="29">
        <v>45400</v>
      </c>
      <c r="G21" s="29">
        <v>46400</v>
      </c>
      <c r="H21" s="29">
        <v>47500</v>
      </c>
      <c r="I21" s="29">
        <v>47500</v>
      </c>
      <c r="J21" s="29">
        <v>48600</v>
      </c>
      <c r="K21" s="29">
        <v>49900</v>
      </c>
      <c r="L21" s="29">
        <v>50800</v>
      </c>
      <c r="M21" s="29">
        <v>51700</v>
      </c>
      <c r="N21" s="29">
        <v>52600</v>
      </c>
      <c r="O21" s="29">
        <v>53500</v>
      </c>
      <c r="P21" s="29">
        <v>54400</v>
      </c>
    </row>
    <row r="22" spans="2:16" x14ac:dyDescent="0.2">
      <c r="D22" t="s">
        <v>176</v>
      </c>
      <c r="E22" s="29">
        <v>32500</v>
      </c>
      <c r="F22" s="29">
        <v>32800</v>
      </c>
      <c r="G22" s="29">
        <v>33800</v>
      </c>
      <c r="H22" s="29">
        <v>34900</v>
      </c>
      <c r="I22" s="29">
        <v>35200</v>
      </c>
      <c r="J22" s="29">
        <v>36200</v>
      </c>
      <c r="K22" s="29">
        <v>37300</v>
      </c>
      <c r="L22" s="29">
        <v>38000</v>
      </c>
      <c r="M22" s="29">
        <v>38800</v>
      </c>
      <c r="N22" s="29">
        <v>39600</v>
      </c>
      <c r="O22" s="29">
        <v>40400</v>
      </c>
      <c r="P22" s="29">
        <v>41400</v>
      </c>
    </row>
    <row r="23" spans="2:16" x14ac:dyDescent="0.2">
      <c r="B23" t="s">
        <v>174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2:16" x14ac:dyDescent="0.2">
      <c r="D24" t="s">
        <v>175</v>
      </c>
      <c r="E24" s="29">
        <v>456000</v>
      </c>
      <c r="F24" s="29">
        <v>506000</v>
      </c>
      <c r="G24" s="29">
        <v>553000</v>
      </c>
      <c r="H24" s="29">
        <v>589000</v>
      </c>
      <c r="I24" s="29">
        <v>641000</v>
      </c>
      <c r="J24" s="29">
        <v>691000</v>
      </c>
      <c r="K24" s="29">
        <v>744000</v>
      </c>
      <c r="L24" s="29">
        <v>784000</v>
      </c>
      <c r="M24" s="29">
        <v>825000</v>
      </c>
      <c r="N24" s="29">
        <v>867000</v>
      </c>
      <c r="O24" s="29">
        <v>907000</v>
      </c>
      <c r="P24" s="29">
        <v>946000</v>
      </c>
    </row>
    <row r="25" spans="2:16" x14ac:dyDescent="0.2">
      <c r="D25" t="s">
        <v>176</v>
      </c>
      <c r="E25" s="29">
        <v>267000</v>
      </c>
      <c r="F25" s="29">
        <v>297000</v>
      </c>
      <c r="G25" s="29">
        <v>323000</v>
      </c>
      <c r="H25" s="29">
        <v>342000</v>
      </c>
      <c r="I25" s="29">
        <v>370000</v>
      </c>
      <c r="J25" s="29">
        <v>396000</v>
      </c>
      <c r="K25" s="29">
        <v>423000</v>
      </c>
      <c r="L25" s="29">
        <v>442000</v>
      </c>
      <c r="M25" s="29">
        <v>461000</v>
      </c>
      <c r="N25" s="29">
        <v>480000</v>
      </c>
      <c r="O25" s="29">
        <v>501000</v>
      </c>
      <c r="P25" s="29">
        <v>521000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Enkät</vt:lpstr>
      <vt:lpstr>diagram</vt:lpstr>
      <vt:lpstr>ÄFS utveckling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2016-03-15T13:37:09Z</cp:lastPrinted>
  <dcterms:created xsi:type="dcterms:W3CDTF">1999-06-16T10:30:48Z</dcterms:created>
  <dcterms:modified xsi:type="dcterms:W3CDTF">2016-04-27T12:35:31Z</dcterms:modified>
</cp:coreProperties>
</file>