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2018\November 2018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71026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6" i="2"/>
  <c r="I7" i="2"/>
  <c r="I10" i="2"/>
  <c r="I11" i="2"/>
  <c r="H18" i="2"/>
  <c r="H4" i="2"/>
  <c r="H6" i="2"/>
  <c r="H7" i="2"/>
  <c r="H10" i="2"/>
  <c r="H11" i="2"/>
  <c r="G18" i="2"/>
  <c r="F18" i="2"/>
  <c r="F4" i="2"/>
  <c r="F6" i="2"/>
  <c r="F7" i="2"/>
  <c r="F10" i="2"/>
  <c r="F11" i="2"/>
  <c r="F14" i="2"/>
  <c r="F20" i="2"/>
  <c r="F21" i="2"/>
  <c r="F23" i="2"/>
  <c r="E18" i="2"/>
  <c r="G11" i="2"/>
  <c r="E11" i="2"/>
  <c r="G10" i="2"/>
  <c r="E10" i="2"/>
  <c r="J9" i="2"/>
  <c r="I9" i="2"/>
  <c r="H9" i="2"/>
  <c r="G9" i="2"/>
  <c r="F9" i="2"/>
  <c r="E9" i="2"/>
  <c r="G7" i="2"/>
  <c r="E7" i="2"/>
  <c r="G6" i="2"/>
  <c r="E6" i="2"/>
  <c r="G4" i="2"/>
  <c r="E4" i="2"/>
  <c r="D19" i="2"/>
  <c r="D18" i="2"/>
  <c r="D11" i="2"/>
  <c r="D10" i="2"/>
  <c r="D9" i="2"/>
  <c r="D7" i="2"/>
  <c r="D6" i="2"/>
  <c r="D4" i="2"/>
  <c r="I17" i="2"/>
  <c r="H17" i="2"/>
  <c r="G17" i="2"/>
  <c r="F17" i="2"/>
  <c r="E17" i="2"/>
  <c r="D17" i="2"/>
  <c r="D14" i="2"/>
  <c r="J17" i="2"/>
  <c r="A11" i="2"/>
  <c r="A10" i="2"/>
  <c r="A9" i="2"/>
  <c r="A8" i="2"/>
  <c r="A7" i="2"/>
  <c r="A6" i="2"/>
  <c r="A5" i="2"/>
  <c r="A4" i="2"/>
  <c r="D20" i="2"/>
  <c r="D21" i="2"/>
  <c r="D23" i="2"/>
  <c r="D15" i="2"/>
  <c r="E14" i="2"/>
  <c r="G14" i="2"/>
  <c r="G20" i="2"/>
  <c r="E15" i="2"/>
  <c r="E20" i="2"/>
  <c r="E21" i="2"/>
  <c r="E23" i="2"/>
  <c r="G15" i="2"/>
  <c r="H14" i="2"/>
  <c r="H20" i="2"/>
  <c r="H21" i="2"/>
  <c r="H23" i="2"/>
  <c r="I14" i="2"/>
  <c r="J14" i="2"/>
  <c r="J20" i="2"/>
  <c r="J21" i="2"/>
  <c r="J23" i="2"/>
  <c r="I20" i="2"/>
  <c r="I21" i="2"/>
  <c r="I23" i="2"/>
  <c r="I15" i="2"/>
  <c r="H15" i="2"/>
  <c r="F15" i="2"/>
  <c r="G21" i="2"/>
  <c r="G23" i="2"/>
  <c r="J15" i="2"/>
</calcChain>
</file>

<file path=xl/sharedStrings.xml><?xml version="1.0" encoding="utf-8"?>
<sst xmlns="http://schemas.openxmlformats.org/spreadsheetml/2006/main" count="179" uniqueCount="167">
  <si>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</si>
  <si>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</si>
  <si>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</si>
  <si>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</si>
  <si>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</si>
  <si>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</si>
  <si>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</si>
  <si>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</si>
  <si>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</si>
  <si>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</si>
  <si>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</si>
  <si>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</si>
  <si>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</si>
  <si>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</si>
  <si>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</si>
  <si>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</si>
  <si>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</si>
  <si>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</si>
  <si>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</si>
  <si>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</si>
  <si>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</si>
  <si>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</si>
  <si>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</si>
  <si>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</si>
  <si>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</si>
  <si>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</si>
  <si>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</si>
  <si>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</si>
  <si>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</si>
  <si>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</si>
  <si>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</si>
  <si>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</si>
  <si>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</si>
  <si>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</si>
  <si>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</si>
  <si>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</si>
  <si>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</si>
  <si>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</si>
  <si>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</si>
  <si>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</si>
  <si>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</si>
  <si>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</si>
  <si>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</si>
  <si>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</si>
  <si>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</si>
  <si>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</si>
  <si>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</si>
  <si>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</si>
  <si>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</si>
  <si>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</si>
  <si>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</si>
  <si>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</si>
  <si>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</si>
  <si>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</si>
  <si>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</si>
  <si>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</si>
  <si>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</si>
  <si>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</si>
  <si>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</si>
  <si>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</si>
  <si>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</si>
  <si>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</si>
  <si>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</si>
  <si>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</si>
  <si>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</si>
  <si>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</si>
  <si>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</si>
  <si>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</si>
  <si>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</si>
  <si>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</si>
  <si>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</si>
  <si>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</si>
  <si>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</si>
  <si>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</si>
  <si>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</si>
  <si>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</si>
  <si>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</si>
  <si>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</si>
  <si>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</si>
  <si>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</si>
  <si>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</si>
  <si>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</si>
  <si>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</si>
  <si>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</si>
  <si>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</si>
  <si>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</si>
  <si>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</si>
  <si>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</si>
  <si>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</si>
  <si>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</si>
  <si>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</si>
  <si>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</si>
  <si>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</si>
  <si>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</si>
  <si>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</si>
  <si>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</si>
  <si>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</si>
  <si>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</si>
  <si>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</si>
  <si>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</si>
  <si>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</si>
  <si>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</si>
  <si>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</si>
  <si>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</si>
  <si>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</si>
  <si>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</si>
  <si>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</si>
  <si>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</si>
  <si>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</si>
  <si>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</si>
  <si>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</si>
  <si>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</si>
  <si>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</si>
  <si>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</si>
  <si>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</si>
  <si>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</si>
  <si>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</si>
  <si>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</si>
  <si>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</si>
  <si>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</si>
  <si>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</si>
  <si>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</si>
  <si>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</si>
  <si>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</si>
  <si>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</si>
  <si>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</si>
  <si>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</si>
  <si>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</si>
  <si>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</si>
  <si>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</si>
  <si>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</si>
  <si>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</si>
  <si>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</si>
  <si>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</si>
  <si>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exkl. antal med endast premiepension</t>
  </si>
  <si>
    <t>Antal ålderspensioner med tilläggspension, totalt</t>
  </si>
  <si>
    <t>Antal ålderspensioner med tilläggspension, kvinnor</t>
  </si>
  <si>
    <t>Antal ålderspensioner med tilläggspension, män</t>
  </si>
  <si>
    <t>Antal ålderspensioner med inkomstpension, totalt</t>
  </si>
  <si>
    <t>Antal ålderspensioner med inkomstpension, kvinnor</t>
  </si>
  <si>
    <t>Antal ålderspensioner med inkomstpension, män</t>
  </si>
  <si>
    <t>Antal premiepensioner, egna, totalt</t>
  </si>
  <si>
    <t>Antal premiepensioner, egna, kvinnor</t>
  </si>
  <si>
    <t>Antal premiepensioner, egna, män</t>
  </si>
  <si>
    <t>Antal premiepensioner, efterlevandeskydd, totalt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</si>
  <si>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</si>
  <si>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</si>
  <si>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</si>
  <si>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</si>
  <si>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kvinnor, kr</t>
  </si>
  <si>
    <t>Genomsnitt för inkomstpension, män, kr</t>
  </si>
  <si>
    <t>Genomsnitt för egen premiepension, totalt, kr</t>
  </si>
  <si>
    <t>Genomsnitt för egen premiepension, kvinnor, kr</t>
  </si>
  <si>
    <t>Genomsnitt för egen premiepension, män, kr</t>
  </si>
  <si>
    <t xml:space="preserve">Genomsnitt för premiepension, efterlevandeskydd </t>
  </si>
  <si>
    <t>Retrofaktor tilläggspension</t>
  </si>
  <si>
    <t>Retrofaktor inkomstpension</t>
  </si>
  <si>
    <t>Retrofaktor premiepension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</si>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</sst>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2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7" fillId="0" borderId="0" xfId="0" applyFont="1" applyFill="1" applyBorder="1"/>
    <xf numFmtId="0" fontId="14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7" fillId="0" borderId="0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3" fontId="0" fillId="0" borderId="0" xfId="0" applyNumberFormat="1"/>
    <xf numFmtId="169" fontId="41" fillId="0" borderId="0" xfId="69" applyFont="1" applyBorder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 applyFill="1" applyBorder="1"/>
    <xf numFmtId="0" fontId="57" fillId="0" borderId="0" xfId="0" applyFont="1" applyFill="1" applyBorder="1"/>
    <xf numFmtId="0" fontId="56" fillId="0" borderId="16" xfId="0" applyFont="1" applyFill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2" fillId="0" borderId="0" xfId="0" applyNumberFormat="1" applyFont="1" applyBorder="1"/>
    <xf numFmtId="3" fontId="23" fillId="0" borderId="0" xfId="0" applyNumberFormat="1" applyFont="1" applyBorder="1"/>
    <xf numFmtId="3" fontId="0" fillId="0" borderId="0" xfId="0" applyNumberFormat="1" applyBorder="1"/>
    <xf numFmtId="166" fontId="23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3" fontId="8" fillId="0" borderId="0" xfId="0" applyNumberFormat="1" applyFont="1" applyFill="1" applyBorder="1"/>
    <xf numFmtId="167" fontId="8" fillId="0" borderId="0" xfId="0" applyNumberFormat="1" applyFont="1"/>
    <xf numFmtId="3" fontId="7" fillId="0" borderId="0" xfId="0" applyNumberFormat="1" applyFont="1" applyFill="1"/>
    <xf numFmtId="166" fontId="8" fillId="0" borderId="0" xfId="0" applyNumberFormat="1" applyFont="1" applyFill="1" applyBorder="1"/>
    <xf numFmtId="168" fontId="8" fillId="0" borderId="0" xfId="0" applyNumberFormat="1" applyFont="1" applyFill="1"/>
    <xf numFmtId="0" fontId="8" fillId="0" borderId="0" xfId="223" applyFont="1" applyFill="1">
      <protection locked="0"/>
    </xf>
    <xf numFmtId="0" fontId="8" fillId="0" borderId="0" xfId="0" applyFont="1" applyFill="1" applyProtection="1">
      <protection locked="0"/>
    </xf>
    <xf numFmtId="0" fontId="9" fillId="0" borderId="0" xfId="0" applyFont="1"/>
    <xf numFmtId="0" fontId="7" fillId="0" borderId="0" xfId="0" applyFont="1"/>
    <xf numFmtId="172" fontId="8" fillId="0" borderId="0" xfId="126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285.35680000000002</c:v>
                </c:pt>
                <c:pt idx="1">
                  <c:v>299.10309999999998</c:v>
                </c:pt>
                <c:pt idx="2">
                  <c:v>307.608</c:v>
                </c:pt>
                <c:pt idx="3">
                  <c:v>317.65499999999997</c:v>
                </c:pt>
                <c:pt idx="4">
                  <c:v>326.75599999999997</c:v>
                </c:pt>
                <c:pt idx="5">
                  <c:v>336.202</c:v>
                </c:pt>
                <c:pt idx="6">
                  <c:v>346.822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7.5984999999999996</c:v>
                </c:pt>
                <c:pt idx="1">
                  <c:v>9.0806000000000004</c:v>
                </c:pt>
                <c:pt idx="2">
                  <c:v>10.14</c:v>
                </c:pt>
                <c:pt idx="3">
                  <c:v>12.221</c:v>
                </c:pt>
                <c:pt idx="4">
                  <c:v>14.228999999999999</c:v>
                </c:pt>
                <c:pt idx="5">
                  <c:v>16.573</c:v>
                </c:pt>
                <c:pt idx="6">
                  <c:v>19.088999999999999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43.540812659528548</c:v>
                </c:pt>
                <c:pt idx="1">
                  <c:v>42.507916945761423</c:v>
                </c:pt>
                <c:pt idx="2">
                  <c:v>42.565199999999997</c:v>
                </c:pt>
                <c:pt idx="3">
                  <c:v>42.256</c:v>
                </c:pt>
                <c:pt idx="4">
                  <c:v>42.305900000000001</c:v>
                </c:pt>
                <c:pt idx="5">
                  <c:v>42.639200000000002</c:v>
                </c:pt>
                <c:pt idx="6">
                  <c:v>43.297400000000003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>
                <c:manualLayout>
                  <c:x val="0"/>
                  <c:y val="-3.7893638056237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59" activePane="bottomRight" state="frozen"/>
      <selection pane="topRight" activeCell="B1" sqref="B1"/>
      <selection pane="bottomLeft" activeCell="A4" sqref="A4"/>
      <selection pane="bottomRight" activeCell="H164" sqref="H164"/>
    </sheetView>
  </sheetViews>
  <sheetFormatPr defaultRowHeight="12.75" x14ac:dyDescent="0.2"/>
  <cols>
    <col min="1" max="1" width="0.42578125" style="14" customWidth="1"/>
    <col min="2" max="2" width="2.5703125" style="14" customWidth="1"/>
    <col min="3" max="3" width="1.7109375" style="14" customWidth="1"/>
    <col min="4" max="4" width="2" style="14" customWidth="1"/>
    <col min="5" max="5" width="47.140625" style="14" customWidth="1"/>
    <col min="6" max="12" width="13.85546875" style="14" customWidth="1"/>
    <col min="13" max="16384" width="9.140625" style="14"/>
  </cols>
  <sheetData>
    <row r="1" spans="1:13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3.5" customHeight="1" x14ac:dyDescent="0.25">
      <c r="A2" s="5"/>
      <c r="B2" s="26"/>
      <c r="C2" s="2"/>
      <c r="D2" s="2"/>
      <c r="E2" s="2"/>
      <c r="F2" s="26"/>
      <c r="G2" s="26"/>
      <c r="H2" s="26"/>
      <c r="I2" s="26"/>
      <c r="J2" s="26"/>
      <c r="K2" s="26"/>
      <c r="L2" s="26"/>
      <c r="M2" s="26"/>
    </row>
    <row r="3" spans="1:13" ht="15.75" x14ac:dyDescent="0.25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26"/>
    </row>
    <row r="4" spans="1:13" ht="15.75" x14ac:dyDescent="0.25">
      <c r="A4" s="2"/>
      <c r="B4" s="2"/>
      <c r="C4" s="2"/>
      <c r="D4" s="2"/>
      <c r="E4" s="2"/>
      <c r="F4" s="26"/>
      <c r="G4" s="26"/>
      <c r="H4" s="26"/>
      <c r="I4" s="26"/>
      <c r="J4" s="26"/>
      <c r="K4" s="26"/>
      <c r="L4" s="26"/>
      <c r="M4" s="26"/>
    </row>
    <row r="5" spans="1:13" ht="15.75" x14ac:dyDescent="0.25">
      <c r="A5" s="2"/>
      <c r="B5" s="6" t="s">
        <v>2</v>
      </c>
      <c r="C5" s="6"/>
      <c r="D5" s="6"/>
      <c r="E5" s="6"/>
      <c r="F5" s="68">
        <v>4.792881255653203</v>
      </c>
      <c r="G5" s="68">
        <v>4.792534916343083</v>
      </c>
      <c r="H5" s="68">
        <v>5.0694131888938898</v>
      </c>
      <c r="I5" s="68">
        <v>4.0256016290507013</v>
      </c>
      <c r="J5" s="68">
        <v>3.7964621879980953</v>
      </c>
      <c r="K5" s="68">
        <v>3.9654658900740936</v>
      </c>
      <c r="L5" s="68">
        <v>3.9345669813641626</v>
      </c>
      <c r="M5" s="26"/>
    </row>
    <row r="6" spans="1:13" ht="15.75" x14ac:dyDescent="0.25">
      <c r="A6" s="2"/>
      <c r="B6" s="6" t="s">
        <v>3</v>
      </c>
      <c r="C6" s="6"/>
      <c r="D6" s="6"/>
      <c r="E6" s="6"/>
      <c r="F6" s="68">
        <v>2.2311468094600606</v>
      </c>
      <c r="G6" s="68">
        <v>2.4443474465299042</v>
      </c>
      <c r="H6" s="68">
        <v>3.0677460587984706</v>
      </c>
      <c r="I6" s="68">
        <v>3.1004547333608912</v>
      </c>
      <c r="J6" s="68">
        <v>3.3279871692060814</v>
      </c>
      <c r="K6" s="68">
        <v>3.6088474970896511</v>
      </c>
      <c r="L6" s="68">
        <v>3.6329588014981207</v>
      </c>
      <c r="M6" s="26"/>
    </row>
    <row r="7" spans="1:13" ht="15.75" x14ac:dyDescent="0.25">
      <c r="A7" s="2"/>
      <c r="B7" s="6"/>
      <c r="C7" s="6"/>
      <c r="D7" s="6"/>
      <c r="E7" s="6"/>
      <c r="F7" s="26"/>
      <c r="G7" s="26"/>
      <c r="H7" s="26"/>
      <c r="I7" s="26"/>
      <c r="J7" s="26"/>
      <c r="K7" s="26"/>
      <c r="L7" s="26"/>
      <c r="M7" s="26"/>
    </row>
    <row r="8" spans="1:13" ht="15.75" x14ac:dyDescent="0.25">
      <c r="A8" s="2"/>
      <c r="B8" s="6" t="s">
        <v>4</v>
      </c>
      <c r="C8" s="6"/>
      <c r="D8" s="6"/>
      <c r="E8" s="6"/>
      <c r="F8" s="68">
        <v>1.5070702059042596</v>
      </c>
      <c r="G8" s="68">
        <v>2.2749027514714637</v>
      </c>
      <c r="H8" s="68">
        <v>1.6667330439284589</v>
      </c>
      <c r="I8" s="68">
        <v>0.8814024091665873</v>
      </c>
      <c r="J8" s="68">
        <v>0.46597417726434998</v>
      </c>
      <c r="K8" s="68">
        <v>0.39617354333751909</v>
      </c>
      <c r="L8" s="68">
        <v>0.40038498556305147</v>
      </c>
      <c r="M8" s="26"/>
    </row>
    <row r="9" spans="1:13" ht="15.75" x14ac:dyDescent="0.25">
      <c r="A9" s="2"/>
      <c r="B9" s="6" t="s">
        <v>5</v>
      </c>
      <c r="C9" s="6"/>
      <c r="D9" s="6"/>
      <c r="E9" s="6"/>
      <c r="F9" s="27">
        <v>4910.1000000000004</v>
      </c>
      <c r="G9" s="27">
        <v>5021.8</v>
      </c>
      <c r="H9" s="27">
        <v>5105.5</v>
      </c>
      <c r="I9" s="27">
        <v>5150.5</v>
      </c>
      <c r="J9" s="27">
        <v>5174.5</v>
      </c>
      <c r="K9" s="27">
        <v>5195</v>
      </c>
      <c r="L9" s="27">
        <v>5215.8</v>
      </c>
      <c r="M9" s="26"/>
    </row>
    <row r="10" spans="1:13" ht="15.75" x14ac:dyDescent="0.25">
      <c r="A10" s="2"/>
      <c r="B10" s="6"/>
      <c r="C10" s="6"/>
      <c r="D10" s="6"/>
      <c r="E10" s="6"/>
      <c r="F10" s="26"/>
      <c r="G10" s="26"/>
      <c r="H10" s="26"/>
      <c r="I10" s="26"/>
      <c r="J10" s="26"/>
      <c r="K10" s="26"/>
      <c r="L10" s="26"/>
      <c r="M10" s="26"/>
    </row>
    <row r="11" spans="1:13" ht="15.75" x14ac:dyDescent="0.25">
      <c r="A11" s="2"/>
      <c r="B11" s="6" t="s">
        <v>6</v>
      </c>
      <c r="C11" s="6"/>
      <c r="D11" s="6"/>
      <c r="E11" s="6"/>
      <c r="F11" s="68">
        <v>6.9457605276124763</v>
      </c>
      <c r="G11" s="68">
        <v>6.6631972194859017</v>
      </c>
      <c r="H11" s="68">
        <v>6.2689362639784054</v>
      </c>
      <c r="I11" s="68">
        <v>6.223258015767529</v>
      </c>
      <c r="J11" s="68">
        <v>6.2488676305395519</v>
      </c>
      <c r="K11" s="68">
        <v>6.3947098145912538</v>
      </c>
      <c r="L11" s="68">
        <v>6.6556901766379726</v>
      </c>
      <c r="M11" s="26"/>
    </row>
    <row r="12" spans="1:13" ht="15.75" x14ac:dyDescent="0.25">
      <c r="A12" s="2"/>
      <c r="B12" s="6"/>
      <c r="C12" s="6"/>
      <c r="D12" s="6"/>
      <c r="E12" s="6"/>
      <c r="F12" s="26"/>
      <c r="G12" s="26"/>
      <c r="H12" s="26"/>
      <c r="I12" s="26"/>
      <c r="J12" s="26"/>
      <c r="K12" s="26"/>
      <c r="L12" s="26"/>
      <c r="M12" s="26"/>
    </row>
    <row r="13" spans="1:13" ht="15.75" x14ac:dyDescent="0.25">
      <c r="A13" s="2"/>
      <c r="B13" s="6" t="s">
        <v>7</v>
      </c>
      <c r="C13" s="6"/>
      <c r="D13" s="6"/>
      <c r="E13" s="6"/>
      <c r="F13" s="68">
        <v>0.98292644008297625</v>
      </c>
      <c r="G13" s="68">
        <v>1.7950257560914062</v>
      </c>
      <c r="H13" s="68">
        <v>1.9713762379311328</v>
      </c>
      <c r="I13" s="68">
        <v>2.4630091944224608</v>
      </c>
      <c r="J13" s="68">
        <v>2.4691724855147923</v>
      </c>
      <c r="K13" s="68">
        <v>2.702545960679692</v>
      </c>
      <c r="L13" s="68">
        <v>2.6540177310971691</v>
      </c>
      <c r="M13" s="26"/>
    </row>
    <row r="14" spans="1:13" ht="15.75" x14ac:dyDescent="0.25">
      <c r="A14" s="2"/>
      <c r="B14" s="6"/>
      <c r="C14" s="6"/>
      <c r="D14" s="6"/>
      <c r="E14" s="6"/>
      <c r="F14" s="26"/>
      <c r="G14" s="26"/>
      <c r="H14" s="26"/>
      <c r="I14" s="76"/>
      <c r="J14" s="76"/>
      <c r="K14" s="76"/>
      <c r="L14" s="76"/>
      <c r="M14" s="26"/>
    </row>
    <row r="15" spans="1:13" ht="15.75" x14ac:dyDescent="0.25">
      <c r="A15" s="2"/>
      <c r="B15" s="6" t="s">
        <v>8</v>
      </c>
      <c r="C15" s="6"/>
      <c r="D15" s="6"/>
      <c r="E15" s="6"/>
      <c r="F15" s="53">
        <v>162.13999999999999</v>
      </c>
      <c r="G15" s="53">
        <v>168.16</v>
      </c>
      <c r="H15" s="53">
        <v>170.73</v>
      </c>
      <c r="I15" s="54">
        <v>175.96</v>
      </c>
      <c r="J15" s="54">
        <v>180.77</v>
      </c>
      <c r="K15" s="54">
        <v>185.86</v>
      </c>
      <c r="L15" s="54">
        <v>191.71</v>
      </c>
      <c r="M15" s="26"/>
    </row>
    <row r="16" spans="1:13" ht="15.75" x14ac:dyDescent="0.25">
      <c r="A16" s="2"/>
      <c r="B16" s="6" t="s">
        <v>9</v>
      </c>
      <c r="C16" s="6"/>
      <c r="D16" s="6"/>
      <c r="E16" s="6"/>
      <c r="F16" s="54">
        <v>159.37</v>
      </c>
      <c r="G16" s="54">
        <v>166.39</v>
      </c>
      <c r="H16" s="53"/>
      <c r="I16" s="53"/>
      <c r="J16" s="53"/>
      <c r="K16" s="53"/>
      <c r="L16" s="53"/>
      <c r="M16" s="26"/>
    </row>
    <row r="17" spans="1:15" ht="15.75" x14ac:dyDescent="0.25">
      <c r="A17" s="2"/>
      <c r="B17" s="40"/>
      <c r="C17" s="6"/>
      <c r="D17" s="6"/>
      <c r="E17" s="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5.75" x14ac:dyDescent="0.25">
      <c r="A18" s="2"/>
      <c r="B18" s="6" t="s">
        <v>10</v>
      </c>
      <c r="C18" s="6"/>
      <c r="D18" s="6"/>
      <c r="E18" s="6"/>
      <c r="F18" s="27">
        <v>44300</v>
      </c>
      <c r="G18" s="27">
        <v>44800</v>
      </c>
      <c r="H18" s="27">
        <v>45500</v>
      </c>
      <c r="I18" s="27">
        <v>46500</v>
      </c>
      <c r="J18" s="27">
        <v>47600</v>
      </c>
      <c r="K18" s="27">
        <v>48800</v>
      </c>
      <c r="L18" s="27">
        <v>50100</v>
      </c>
      <c r="M18" s="26"/>
      <c r="N18" s="26"/>
      <c r="O18" s="26"/>
    </row>
    <row r="19" spans="1:15" ht="15.75" x14ac:dyDescent="0.25">
      <c r="A19" s="2"/>
      <c r="B19" s="6" t="s">
        <v>11</v>
      </c>
      <c r="C19" s="6"/>
      <c r="D19" s="6"/>
      <c r="E19" s="6"/>
      <c r="F19" s="27">
        <v>59300</v>
      </c>
      <c r="G19" s="27">
        <v>61500</v>
      </c>
      <c r="H19" s="27">
        <v>62500</v>
      </c>
      <c r="I19" s="27">
        <v>64400</v>
      </c>
      <c r="J19" s="27">
        <v>66100</v>
      </c>
      <c r="K19" s="27">
        <v>68000</v>
      </c>
      <c r="L19" s="27">
        <v>70100</v>
      </c>
      <c r="M19" s="26"/>
      <c r="N19" s="26"/>
      <c r="O19" s="26"/>
    </row>
    <row r="20" spans="1:15" ht="15.75" x14ac:dyDescent="0.25">
      <c r="A20" s="2"/>
      <c r="B20" s="6"/>
      <c r="C20" s="6"/>
      <c r="D20" s="6"/>
      <c r="E20" s="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.75" x14ac:dyDescent="0.25">
      <c r="A21" s="2"/>
      <c r="B21" s="6" t="s">
        <v>12</v>
      </c>
      <c r="C21" s="6"/>
      <c r="D21" s="6"/>
      <c r="E21" s="6"/>
      <c r="F21" s="68">
        <v>0.87831937952642658</v>
      </c>
      <c r="G21" s="68">
        <v>0.79938900203664343</v>
      </c>
      <c r="H21" s="68">
        <v>0.92943375258878191</v>
      </c>
      <c r="I21" s="68">
        <v>1.6415594815074375</v>
      </c>
      <c r="J21" s="68">
        <v>2</v>
      </c>
      <c r="K21" s="68">
        <v>2</v>
      </c>
      <c r="L21" s="68">
        <v>2</v>
      </c>
      <c r="M21" s="26"/>
      <c r="N21" s="26"/>
      <c r="O21" s="26"/>
    </row>
    <row r="22" spans="1:15" ht="15.75" x14ac:dyDescent="0.25">
      <c r="A22" s="2"/>
      <c r="B22" s="6"/>
      <c r="C22" s="6"/>
      <c r="D22" s="6"/>
      <c r="E22" s="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.75" x14ac:dyDescent="0.25">
      <c r="A23" s="2"/>
      <c r="B23" s="2" t="s">
        <v>13</v>
      </c>
      <c r="C23" s="6"/>
      <c r="D23" s="6"/>
      <c r="E23" s="6"/>
      <c r="F23" s="68">
        <v>-0.65</v>
      </c>
      <c r="G23" s="68">
        <v>-0.7</v>
      </c>
      <c r="H23" s="68">
        <v>-0.71</v>
      </c>
      <c r="I23" s="68">
        <v>-0.36</v>
      </c>
      <c r="J23" s="68">
        <v>0.16</v>
      </c>
      <c r="K23" s="68">
        <v>0.89</v>
      </c>
      <c r="L23" s="68">
        <v>1.66</v>
      </c>
      <c r="M23" s="26"/>
      <c r="N23" s="26"/>
      <c r="O23" s="26"/>
    </row>
    <row r="24" spans="1:15" ht="15.75" x14ac:dyDescent="0.25">
      <c r="A24" s="2"/>
      <c r="B24" s="2" t="s">
        <v>14</v>
      </c>
      <c r="C24" s="6"/>
      <c r="D24" s="6"/>
      <c r="E24" s="6"/>
      <c r="F24" s="68">
        <v>-0.62</v>
      </c>
      <c r="G24" s="68">
        <v>-0.7</v>
      </c>
      <c r="H24" s="68">
        <v>-0.71</v>
      </c>
      <c r="I24" s="68">
        <v>-0.38</v>
      </c>
      <c r="J24" s="68">
        <v>0.19</v>
      </c>
      <c r="K24" s="68">
        <v>0.95</v>
      </c>
      <c r="L24" s="68">
        <v>1.72</v>
      </c>
      <c r="M24" s="26"/>
      <c r="N24" s="26"/>
      <c r="O24" s="26"/>
    </row>
    <row r="25" spans="1:15" ht="15.75" x14ac:dyDescent="0.25">
      <c r="A25" s="2"/>
      <c r="B25" s="2" t="s">
        <v>15</v>
      </c>
      <c r="C25" s="2"/>
      <c r="D25" s="2"/>
      <c r="E25" s="2"/>
      <c r="F25" s="68">
        <v>-0.22</v>
      </c>
      <c r="G25" s="68">
        <v>-0.06</v>
      </c>
      <c r="H25" s="68">
        <v>0.09</v>
      </c>
      <c r="I25" s="68">
        <v>0.6</v>
      </c>
      <c r="J25" s="68">
        <v>1.38</v>
      </c>
      <c r="K25" s="68">
        <v>2.0699999999999998</v>
      </c>
      <c r="L25" s="68">
        <v>2.62</v>
      </c>
      <c r="M25" s="26"/>
      <c r="N25" s="26"/>
      <c r="O25" s="26"/>
    </row>
    <row r="26" spans="1:15" ht="15.75" x14ac:dyDescent="0.25">
      <c r="A26" s="2"/>
      <c r="B26" s="2" t="s">
        <v>16</v>
      </c>
      <c r="C26" s="2"/>
      <c r="D26" s="2"/>
      <c r="E26" s="2"/>
      <c r="F26" s="68">
        <v>0.54</v>
      </c>
      <c r="G26" s="68">
        <v>0.65</v>
      </c>
      <c r="H26" s="68">
        <v>0.66</v>
      </c>
      <c r="I26" s="68">
        <v>1.02</v>
      </c>
      <c r="J26" s="68">
        <v>1.64</v>
      </c>
      <c r="K26" s="68">
        <v>2.21</v>
      </c>
      <c r="L26" s="68">
        <v>2.71</v>
      </c>
      <c r="M26" s="26"/>
      <c r="N26"/>
      <c r="O26" s="44"/>
    </row>
    <row r="27" spans="1:15" ht="15.75" x14ac:dyDescent="0.25">
      <c r="A27" s="2"/>
      <c r="B27" s="2"/>
      <c r="C27" s="2"/>
      <c r="D27" s="2"/>
      <c r="E27" s="2"/>
      <c r="F27" s="26"/>
      <c r="G27" s="26"/>
      <c r="H27" s="26"/>
      <c r="I27" s="26"/>
      <c r="J27" s="26"/>
      <c r="K27" s="26"/>
      <c r="L27" s="26"/>
      <c r="M27" s="44"/>
      <c r="N27" s="44"/>
      <c r="O27" s="44"/>
    </row>
    <row r="28" spans="1:15" ht="15.75" x14ac:dyDescent="0.25">
      <c r="A28" s="2"/>
      <c r="B28" s="2" t="s">
        <v>17</v>
      </c>
      <c r="C28" s="2"/>
      <c r="D28" s="2"/>
      <c r="E28" s="2"/>
      <c r="F28" s="68">
        <v>2.9409867384819988</v>
      </c>
      <c r="G28" s="68">
        <v>2.1142054050582226</v>
      </c>
      <c r="H28" s="68">
        <v>2.4192868198228412</v>
      </c>
      <c r="I28" s="68">
        <v>1.918008957421069</v>
      </c>
      <c r="J28" s="68">
        <v>1.9493164744901259</v>
      </c>
      <c r="K28" s="68">
        <v>1.8862176015194132</v>
      </c>
      <c r="L28" s="68">
        <v>1.7859024712361782</v>
      </c>
      <c r="M28" s="44"/>
      <c r="N28" s="44"/>
      <c r="O28" s="44"/>
    </row>
    <row r="29" spans="1:15" ht="15.75" x14ac:dyDescent="0.25">
      <c r="A29" s="2"/>
      <c r="B29" s="2" t="s">
        <v>18</v>
      </c>
      <c r="C29" s="2"/>
      <c r="D29" s="2"/>
      <c r="E29" s="2"/>
      <c r="F29" s="68">
        <v>4.4200759072921425</v>
      </c>
      <c r="G29" s="68">
        <v>4.4100360802891814</v>
      </c>
      <c r="H29" s="68">
        <v>4.760666264968938</v>
      </c>
      <c r="I29" s="68">
        <v>3.761772405180186</v>
      </c>
      <c r="J29" s="68">
        <v>4.2651335564648951</v>
      </c>
      <c r="K29" s="68">
        <v>3.9716816418395195</v>
      </c>
      <c r="L29" s="68">
        <v>3.8751453878915099</v>
      </c>
      <c r="M29" s="44"/>
      <c r="N29" s="44"/>
      <c r="O29" s="44"/>
    </row>
    <row r="30" spans="1:15" ht="15.75" x14ac:dyDescent="0.25">
      <c r="A30" s="2"/>
      <c r="B30" s="2" t="s">
        <v>19</v>
      </c>
      <c r="C30" s="2"/>
      <c r="D30" s="2"/>
      <c r="E30" s="2"/>
      <c r="F30" s="27">
        <v>4385.4970000000003</v>
      </c>
      <c r="G30" s="27">
        <v>4578.8990000000003</v>
      </c>
      <c r="H30" s="27">
        <v>4796.8850999999995</v>
      </c>
      <c r="I30" s="27">
        <v>4977.3329999999996</v>
      </c>
      <c r="J30" s="27">
        <v>5189.6229000000003</v>
      </c>
      <c r="K30" s="27">
        <v>5395.7381999999998</v>
      </c>
      <c r="L30" s="27">
        <v>5604.8308999999999</v>
      </c>
      <c r="M30" s="26"/>
      <c r="N30" s="26"/>
      <c r="O30" s="26"/>
    </row>
    <row r="31" spans="1:15" ht="15.75" x14ac:dyDescent="0.25">
      <c r="A31" s="2"/>
      <c r="B31" s="7"/>
      <c r="C31" s="2"/>
      <c r="D31" s="2"/>
      <c r="E31" s="2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2"/>
      <c r="B32" s="26"/>
      <c r="C32" s="2"/>
      <c r="D32" s="2"/>
      <c r="E32" s="2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2" s="10" customFormat="1" ht="18.75" x14ac:dyDescent="0.3">
      <c r="A33" s="8" t="s">
        <v>20</v>
      </c>
      <c r="B33" s="9"/>
      <c r="F33" s="8">
        <v>2016</v>
      </c>
      <c r="G33" s="8">
        <v>2017</v>
      </c>
      <c r="H33" s="8">
        <v>2018</v>
      </c>
      <c r="I33" s="8">
        <v>2019</v>
      </c>
      <c r="J33" s="8">
        <v>2020</v>
      </c>
      <c r="K33" s="8">
        <v>2021</v>
      </c>
      <c r="L33" s="8">
        <v>2022</v>
      </c>
    </row>
    <row r="34" spans="1:12" ht="15.75" x14ac:dyDescent="0.25">
      <c r="A34" s="2"/>
      <c r="B34" s="2"/>
      <c r="C34" s="2"/>
      <c r="D34" s="2"/>
      <c r="E34" s="2"/>
      <c r="F34" s="26"/>
      <c r="G34" s="26"/>
      <c r="H34" s="26"/>
      <c r="I34" s="26"/>
      <c r="J34" s="26"/>
      <c r="K34" s="26"/>
      <c r="L34" s="26"/>
    </row>
    <row r="35" spans="1:12" s="4" customFormat="1" ht="42.75" customHeight="1" x14ac:dyDescent="0.2">
      <c r="A35" s="13" t="s">
        <v>21</v>
      </c>
      <c r="B35" s="18"/>
      <c r="C35" s="18"/>
      <c r="D35" s="18"/>
      <c r="E35" s="18"/>
    </row>
    <row r="36" spans="1:12" ht="19.5" customHeight="1" thickBot="1" x14ac:dyDescent="0.3">
      <c r="A36" s="3"/>
      <c r="B36" s="11" t="s">
        <v>22</v>
      </c>
      <c r="C36" s="12"/>
      <c r="D36" s="12"/>
      <c r="E36" s="12"/>
      <c r="F36" s="19"/>
      <c r="G36" s="19"/>
      <c r="H36" s="19"/>
      <c r="I36" s="19"/>
      <c r="J36" s="19"/>
      <c r="K36" s="19"/>
      <c r="L36" s="19"/>
    </row>
    <row r="37" spans="1:12" ht="16.5" thickTop="1" x14ac:dyDescent="0.25">
      <c r="A37" s="3"/>
      <c r="B37" s="2"/>
      <c r="C37" s="3" t="s">
        <v>23</v>
      </c>
      <c r="D37" s="3"/>
      <c r="E37" s="3"/>
      <c r="F37" s="39">
        <v>14112341</v>
      </c>
      <c r="G37" s="39">
        <v>13339143</v>
      </c>
      <c r="H37" s="39">
        <v>13145900</v>
      </c>
      <c r="I37" s="39">
        <v>13207500</v>
      </c>
      <c r="J37" s="39">
        <v>13434100</v>
      </c>
      <c r="K37" s="39">
        <v>13758800</v>
      </c>
      <c r="L37" s="39">
        <v>14156400</v>
      </c>
    </row>
    <row r="38" spans="1:12" ht="14.1" customHeight="1" x14ac:dyDescent="0.25">
      <c r="A38" s="3"/>
      <c r="B38" s="2"/>
      <c r="C38" s="2"/>
      <c r="D38" s="2"/>
      <c r="E38" s="2"/>
      <c r="F38" s="40"/>
      <c r="G38" s="40"/>
      <c r="H38" s="40"/>
      <c r="I38" s="40"/>
      <c r="J38" s="40"/>
      <c r="K38" s="40"/>
      <c r="L38" s="40"/>
    </row>
    <row r="39" spans="1:12" ht="14.1" customHeight="1" x14ac:dyDescent="0.25">
      <c r="A39" s="3"/>
      <c r="B39" s="2"/>
      <c r="C39" s="2"/>
      <c r="D39" s="2" t="s">
        <v>24</v>
      </c>
      <c r="E39" s="2"/>
      <c r="F39" s="34">
        <v>7577892</v>
      </c>
      <c r="G39" s="34">
        <v>6645093</v>
      </c>
      <c r="H39" s="34">
        <v>5911000</v>
      </c>
      <c r="I39" s="34">
        <v>5261000</v>
      </c>
      <c r="J39" s="34">
        <v>4667000</v>
      </c>
      <c r="K39" s="34">
        <v>4114000</v>
      </c>
      <c r="L39" s="34">
        <v>3781000</v>
      </c>
    </row>
    <row r="40" spans="1:12" ht="15.75" x14ac:dyDescent="0.25">
      <c r="A40" s="3"/>
      <c r="B40" s="2"/>
      <c r="C40" s="2"/>
      <c r="D40" s="2" t="s">
        <v>25</v>
      </c>
      <c r="E40" s="2"/>
      <c r="F40" s="34">
        <v>6524318</v>
      </c>
      <c r="G40" s="34">
        <v>6684768</v>
      </c>
      <c r="H40" s="34">
        <v>7226000</v>
      </c>
      <c r="I40" s="34">
        <v>7938000</v>
      </c>
      <c r="J40" s="34">
        <v>8759000</v>
      </c>
      <c r="K40" s="34">
        <v>9637000</v>
      </c>
      <c r="L40" s="34">
        <v>10368000</v>
      </c>
    </row>
    <row r="41" spans="1:12" ht="12.75" customHeight="1" x14ac:dyDescent="0.25">
      <c r="A41" s="3"/>
      <c r="B41" s="2"/>
      <c r="C41" s="2"/>
      <c r="D41" s="2"/>
      <c r="E41" s="2"/>
      <c r="F41" s="40"/>
      <c r="G41" s="40"/>
      <c r="H41" s="40"/>
      <c r="I41" s="40"/>
      <c r="J41" s="40"/>
      <c r="K41" s="40"/>
      <c r="L41" s="40"/>
    </row>
    <row r="42" spans="1:12" ht="15.75" x14ac:dyDescent="0.25">
      <c r="A42" s="3"/>
      <c r="B42" s="2"/>
      <c r="C42" s="2"/>
      <c r="D42" s="17" t="s">
        <v>26</v>
      </c>
      <c r="E42" s="2"/>
      <c r="F42" s="34">
        <v>699100</v>
      </c>
      <c r="G42" s="34">
        <v>664700</v>
      </c>
      <c r="H42" s="34">
        <v>661800</v>
      </c>
      <c r="I42" s="34">
        <v>662300</v>
      </c>
      <c r="J42" s="34">
        <v>669100</v>
      </c>
      <c r="K42" s="34">
        <v>682500</v>
      </c>
      <c r="L42" s="34">
        <v>697200</v>
      </c>
    </row>
    <row r="43" spans="1:12" ht="12" customHeight="1" x14ac:dyDescent="0.25">
      <c r="A43" s="3"/>
      <c r="B43" s="2"/>
      <c r="C43" s="2"/>
      <c r="D43" s="2"/>
      <c r="E43" s="2"/>
      <c r="F43" s="40"/>
      <c r="G43" s="40"/>
      <c r="H43" s="40"/>
      <c r="I43" s="40"/>
      <c r="J43" s="40"/>
      <c r="K43" s="40"/>
      <c r="L43" s="40"/>
    </row>
    <row r="44" spans="1:12" ht="15.75" x14ac:dyDescent="0.25">
      <c r="A44" s="3"/>
      <c r="B44" s="2"/>
      <c r="C44" s="2"/>
      <c r="D44" s="2" t="s">
        <v>27</v>
      </c>
      <c r="E44" s="2"/>
      <c r="F44" s="34">
        <v>312200</v>
      </c>
      <c r="G44" s="34">
        <v>277900</v>
      </c>
      <c r="H44" s="34">
        <v>248300</v>
      </c>
      <c r="I44" s="34">
        <v>220800</v>
      </c>
      <c r="J44" s="34">
        <v>195000</v>
      </c>
      <c r="K44" s="34">
        <v>171000</v>
      </c>
      <c r="L44" s="34">
        <v>148400</v>
      </c>
    </row>
    <row r="45" spans="1:12" ht="15.75" x14ac:dyDescent="0.25">
      <c r="A45" s="3"/>
      <c r="B45" s="2"/>
      <c r="C45" s="2"/>
      <c r="D45" s="2"/>
      <c r="E45" s="2" t="s">
        <v>28</v>
      </c>
      <c r="F45" s="34">
        <v>259000</v>
      </c>
      <c r="G45" s="34">
        <v>232000</v>
      </c>
      <c r="H45" s="34">
        <v>208300</v>
      </c>
      <c r="I45" s="34">
        <v>186100</v>
      </c>
      <c r="J45" s="34">
        <v>165200</v>
      </c>
      <c r="K45" s="34">
        <v>145600</v>
      </c>
      <c r="L45" s="34">
        <v>127000</v>
      </c>
    </row>
    <row r="46" spans="1:12" ht="15.75" x14ac:dyDescent="0.25">
      <c r="A46" s="3"/>
      <c r="B46" s="2"/>
      <c r="C46" s="2"/>
      <c r="D46" s="2"/>
      <c r="E46" s="2" t="s">
        <v>29</v>
      </c>
      <c r="F46" s="34">
        <v>53200</v>
      </c>
      <c r="G46" s="34">
        <v>45900</v>
      </c>
      <c r="H46" s="34">
        <v>40000</v>
      </c>
      <c r="I46" s="34">
        <v>34700</v>
      </c>
      <c r="J46" s="34">
        <v>29800</v>
      </c>
      <c r="K46" s="34">
        <v>25400</v>
      </c>
      <c r="L46" s="34">
        <v>21400</v>
      </c>
    </row>
    <row r="47" spans="1:12" ht="13.5" customHeight="1" x14ac:dyDescent="0.25">
      <c r="A47" s="3"/>
      <c r="B47" s="2"/>
      <c r="C47" s="2"/>
      <c r="D47" s="2"/>
      <c r="E47" s="2"/>
      <c r="F47" s="40"/>
      <c r="G47" s="40"/>
      <c r="H47" s="40"/>
      <c r="I47" s="40"/>
      <c r="J47" s="40"/>
      <c r="K47" s="40"/>
      <c r="L47" s="40"/>
    </row>
    <row r="48" spans="1:12" ht="15.75" x14ac:dyDescent="0.25">
      <c r="A48" s="3"/>
      <c r="B48" s="2"/>
      <c r="C48" s="2"/>
      <c r="D48" s="2" t="s">
        <v>30</v>
      </c>
      <c r="E48" s="2"/>
      <c r="F48" s="34">
        <v>386900</v>
      </c>
      <c r="G48" s="34">
        <v>386800</v>
      </c>
      <c r="H48" s="34">
        <v>413500</v>
      </c>
      <c r="I48" s="34">
        <v>441500</v>
      </c>
      <c r="J48" s="34">
        <v>474100</v>
      </c>
      <c r="K48" s="34">
        <v>511500</v>
      </c>
      <c r="L48" s="34">
        <v>548800</v>
      </c>
    </row>
    <row r="49" spans="1:12" ht="15.75" x14ac:dyDescent="0.25">
      <c r="A49" s="3"/>
      <c r="B49" s="2"/>
      <c r="C49" s="2"/>
      <c r="D49" s="2"/>
      <c r="E49" s="2" t="s">
        <v>31</v>
      </c>
      <c r="F49" s="34">
        <v>296800</v>
      </c>
      <c r="G49" s="34">
        <v>294000</v>
      </c>
      <c r="H49" s="34">
        <v>311400</v>
      </c>
      <c r="I49" s="34">
        <v>329900</v>
      </c>
      <c r="J49" s="34">
        <v>351900</v>
      </c>
      <c r="K49" s="34">
        <v>377300</v>
      </c>
      <c r="L49" s="34">
        <v>402500</v>
      </c>
    </row>
    <row r="50" spans="1:12" ht="15.75" x14ac:dyDescent="0.25">
      <c r="A50" s="3"/>
      <c r="B50" s="2"/>
      <c r="C50" s="2"/>
      <c r="D50" s="2"/>
      <c r="E50" s="2" t="s">
        <v>32</v>
      </c>
      <c r="F50" s="34">
        <v>90100</v>
      </c>
      <c r="G50" s="34">
        <v>92800</v>
      </c>
      <c r="H50" s="34">
        <v>102100</v>
      </c>
      <c r="I50" s="34">
        <v>111600</v>
      </c>
      <c r="J50" s="34">
        <v>122200</v>
      </c>
      <c r="K50" s="34">
        <v>134200</v>
      </c>
      <c r="L50" s="34">
        <v>146300</v>
      </c>
    </row>
    <row r="51" spans="1:12" ht="13.5" customHeight="1" x14ac:dyDescent="0.25">
      <c r="A51" s="3"/>
      <c r="B51" s="2"/>
      <c r="C51" s="2"/>
      <c r="D51" s="2"/>
      <c r="E51" s="2"/>
      <c r="F51" s="40"/>
      <c r="G51" s="40"/>
      <c r="H51" s="40"/>
      <c r="I51" s="40"/>
      <c r="J51" s="40"/>
      <c r="K51" s="40"/>
      <c r="L51" s="40"/>
    </row>
    <row r="52" spans="1:12" ht="15.75" x14ac:dyDescent="0.25">
      <c r="A52" s="3"/>
      <c r="B52" s="2"/>
      <c r="C52" s="2"/>
      <c r="D52" s="17" t="s">
        <v>33</v>
      </c>
      <c r="E52" s="2"/>
      <c r="F52" s="34">
        <v>20200</v>
      </c>
      <c r="G52" s="34">
        <v>20100</v>
      </c>
      <c r="H52" s="34">
        <v>19900</v>
      </c>
      <c r="I52" s="34">
        <v>20000</v>
      </c>
      <c r="J52" s="34">
        <v>20100</v>
      </c>
      <c r="K52" s="34">
        <v>20300</v>
      </c>
      <c r="L52" s="34">
        <v>20300</v>
      </c>
    </row>
    <row r="53" spans="1:12" ht="12.75" customHeight="1" x14ac:dyDescent="0.25">
      <c r="A53" s="3"/>
      <c r="B53" s="2"/>
      <c r="C53" s="2"/>
      <c r="D53" s="2"/>
      <c r="E53" s="2"/>
      <c r="F53" s="40"/>
      <c r="G53" s="40"/>
      <c r="H53" s="40"/>
      <c r="I53" s="40"/>
      <c r="J53" s="40"/>
      <c r="K53" s="40"/>
      <c r="L53" s="40"/>
    </row>
    <row r="54" spans="1:12" ht="15.75" x14ac:dyDescent="0.25">
      <c r="A54" s="3"/>
      <c r="B54" s="2"/>
      <c r="C54" s="2"/>
      <c r="D54" s="2" t="s">
        <v>34</v>
      </c>
      <c r="E54" s="2"/>
      <c r="F54" s="34">
        <v>24500</v>
      </c>
      <c r="G54" s="34">
        <v>24100</v>
      </c>
      <c r="H54" s="34">
        <v>24000</v>
      </c>
      <c r="I54" s="34">
        <v>24000</v>
      </c>
      <c r="J54" s="34">
        <v>24100</v>
      </c>
      <c r="K54" s="34">
        <v>24300</v>
      </c>
      <c r="L54" s="34">
        <v>25700</v>
      </c>
    </row>
    <row r="55" spans="1:12" ht="15.75" x14ac:dyDescent="0.25">
      <c r="A55" s="3"/>
      <c r="B55" s="2"/>
      <c r="C55" s="2"/>
      <c r="D55" s="2"/>
      <c r="E55" s="2" t="s">
        <v>35</v>
      </c>
      <c r="F55" s="34">
        <v>25600</v>
      </c>
      <c r="G55" s="34">
        <v>25000</v>
      </c>
      <c r="H55" s="34">
        <v>24700</v>
      </c>
      <c r="I55" s="34">
        <v>24700</v>
      </c>
      <c r="J55" s="34">
        <v>24600</v>
      </c>
      <c r="K55" s="34">
        <v>24700</v>
      </c>
      <c r="L55" s="34">
        <v>26000</v>
      </c>
    </row>
    <row r="56" spans="1:12" ht="15.75" x14ac:dyDescent="0.25">
      <c r="A56" s="3"/>
      <c r="B56" s="2"/>
      <c r="C56" s="2"/>
      <c r="D56" s="2"/>
      <c r="E56" s="2" t="s">
        <v>36</v>
      </c>
      <c r="F56" s="34">
        <v>19600</v>
      </c>
      <c r="G56" s="34">
        <v>19700</v>
      </c>
      <c r="H56" s="34">
        <v>20100</v>
      </c>
      <c r="I56" s="34">
        <v>20700</v>
      </c>
      <c r="J56" s="34">
        <v>21300</v>
      </c>
      <c r="K56" s="34">
        <v>22000</v>
      </c>
      <c r="L56" s="34">
        <v>24000</v>
      </c>
    </row>
    <row r="57" spans="1:12" ht="15.75" customHeight="1" x14ac:dyDescent="0.25">
      <c r="A57" s="3"/>
      <c r="B57" s="2"/>
      <c r="C57" s="2"/>
      <c r="D57" s="2"/>
      <c r="E57" s="2"/>
      <c r="F57" s="40"/>
      <c r="G57" s="40"/>
      <c r="H57" s="40"/>
      <c r="I57" s="40"/>
      <c r="J57" s="40"/>
      <c r="K57" s="40"/>
      <c r="L57" s="40"/>
    </row>
    <row r="58" spans="1:12" ht="15.75" x14ac:dyDescent="0.25">
      <c r="A58" s="3"/>
      <c r="B58" s="2"/>
      <c r="C58" s="2"/>
      <c r="D58" s="2" t="s">
        <v>37</v>
      </c>
      <c r="E58" s="2"/>
      <c r="F58" s="34">
        <v>16800</v>
      </c>
      <c r="G58" s="34">
        <v>17300</v>
      </c>
      <c r="H58" s="34">
        <v>17500</v>
      </c>
      <c r="I58" s="34">
        <v>18000</v>
      </c>
      <c r="J58" s="34">
        <v>18500</v>
      </c>
      <c r="K58" s="34">
        <v>18900</v>
      </c>
      <c r="L58" s="34">
        <v>18900</v>
      </c>
    </row>
    <row r="59" spans="1:12" ht="15.75" x14ac:dyDescent="0.25">
      <c r="A59" s="3"/>
      <c r="B59" s="2"/>
      <c r="C59" s="2"/>
      <c r="D59" s="2"/>
      <c r="E59" s="2" t="s">
        <v>38</v>
      </c>
      <c r="F59" s="34">
        <v>16300</v>
      </c>
      <c r="G59" s="34">
        <v>16600</v>
      </c>
      <c r="H59" s="34">
        <v>16700</v>
      </c>
      <c r="I59" s="34">
        <v>17200</v>
      </c>
      <c r="J59" s="34">
        <v>17700</v>
      </c>
      <c r="K59" s="34">
        <v>18000</v>
      </c>
      <c r="L59" s="34">
        <v>18000</v>
      </c>
    </row>
    <row r="60" spans="1:12" ht="15.75" x14ac:dyDescent="0.25">
      <c r="A60" s="3"/>
      <c r="B60" s="2"/>
      <c r="C60" s="2"/>
      <c r="D60" s="2"/>
      <c r="E60" s="2" t="s">
        <v>39</v>
      </c>
      <c r="F60" s="34">
        <v>18500</v>
      </c>
      <c r="G60" s="34">
        <v>19500</v>
      </c>
      <c r="H60" s="34">
        <v>19800</v>
      </c>
      <c r="I60" s="34">
        <v>20400</v>
      </c>
      <c r="J60" s="34">
        <v>20900</v>
      </c>
      <c r="K60" s="34">
        <v>21200</v>
      </c>
      <c r="L60" s="34">
        <v>21400</v>
      </c>
    </row>
    <row r="61" spans="1:12" ht="13.5" customHeight="1" x14ac:dyDescent="0.25">
      <c r="A61" s="3"/>
      <c r="B61" s="2"/>
      <c r="C61" s="2"/>
      <c r="D61" s="2"/>
      <c r="E61" s="2"/>
      <c r="F61" s="40"/>
      <c r="G61" s="40"/>
      <c r="H61" s="40"/>
      <c r="I61" s="40"/>
      <c r="J61" s="40"/>
      <c r="K61" s="40"/>
      <c r="L61" s="40"/>
    </row>
    <row r="62" spans="1:12" ht="15.75" x14ac:dyDescent="0.25">
      <c r="A62" s="3"/>
      <c r="B62" s="2"/>
      <c r="C62" s="2"/>
      <c r="D62" s="2" t="s">
        <v>40</v>
      </c>
      <c r="E62" s="2"/>
      <c r="F62" s="41">
        <v>0.98900272351999996</v>
      </c>
      <c r="G62" s="41">
        <v>0.99205320766000005</v>
      </c>
      <c r="H62" s="41">
        <v>0.99186809999999992</v>
      </c>
      <c r="I62" s="41">
        <v>0.99186809999999992</v>
      </c>
      <c r="J62" s="41">
        <v>0.99186809999999992</v>
      </c>
      <c r="K62" s="41">
        <v>0.99186809999999992</v>
      </c>
      <c r="L62" s="41">
        <v>0.99186809999999992</v>
      </c>
    </row>
    <row r="63" spans="1:12" ht="15.75" x14ac:dyDescent="0.25">
      <c r="A63" s="3"/>
      <c r="B63" s="2"/>
      <c r="C63" s="2"/>
      <c r="D63" s="2" t="s">
        <v>41</v>
      </c>
      <c r="E63" s="26"/>
      <c r="F63" s="41">
        <v>1.0026559472400001</v>
      </c>
      <c r="G63" s="41">
        <v>0.99762366424000004</v>
      </c>
      <c r="H63" s="41">
        <v>0.99809159999999997</v>
      </c>
      <c r="I63" s="41">
        <v>0.99779280000000004</v>
      </c>
      <c r="J63" s="41">
        <v>0.99779280000000004</v>
      </c>
      <c r="K63" s="41">
        <v>0.99779280000000004</v>
      </c>
      <c r="L63" s="41">
        <v>0.99779280000000004</v>
      </c>
    </row>
    <row r="64" spans="1:12" ht="13.5" customHeight="1" x14ac:dyDescent="0.25">
      <c r="A64" s="3"/>
      <c r="B64" s="2"/>
      <c r="C64" s="2"/>
      <c r="D64" s="2"/>
      <c r="E64" s="2"/>
      <c r="F64" s="42"/>
      <c r="G64" s="42"/>
      <c r="H64" s="42"/>
      <c r="I64" s="42"/>
      <c r="J64" s="42"/>
      <c r="K64" s="42"/>
      <c r="L64" s="42"/>
    </row>
    <row r="65" spans="1:14" ht="13.5" hidden="1" customHeight="1" x14ac:dyDescent="0.25">
      <c r="A65" s="3"/>
      <c r="B65" s="2"/>
      <c r="C65" s="2"/>
      <c r="D65" s="17" t="s">
        <v>42</v>
      </c>
      <c r="E65" s="17"/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26"/>
      <c r="N65" s="26"/>
    </row>
    <row r="66" spans="1:14" ht="13.5" hidden="1" customHeight="1" x14ac:dyDescent="0.25">
      <c r="A66" s="3"/>
      <c r="B66" s="2"/>
      <c r="C66" s="2"/>
      <c r="D66" s="2"/>
      <c r="E66" s="2"/>
      <c r="F66" s="42"/>
      <c r="G66" s="42"/>
      <c r="H66" s="42"/>
      <c r="I66" s="42"/>
      <c r="J66" s="42"/>
      <c r="K66" s="42"/>
      <c r="L66" s="42"/>
      <c r="M66" s="26"/>
      <c r="N66" s="26"/>
    </row>
    <row r="67" spans="1:14" ht="15.75" x14ac:dyDescent="0.25">
      <c r="A67" s="3"/>
      <c r="B67" s="2"/>
      <c r="C67" s="2"/>
      <c r="D67" s="2" t="s">
        <v>43</v>
      </c>
      <c r="E67" s="2"/>
      <c r="F67" s="34">
        <v>10131</v>
      </c>
      <c r="G67" s="34">
        <v>9282</v>
      </c>
      <c r="H67" s="34">
        <v>8900</v>
      </c>
      <c r="I67" s="34">
        <v>8500</v>
      </c>
      <c r="J67" s="34">
        <v>8100</v>
      </c>
      <c r="K67" s="34">
        <v>7800</v>
      </c>
      <c r="L67" s="34">
        <v>7400</v>
      </c>
      <c r="M67" s="26"/>
      <c r="N67" s="26"/>
    </row>
    <row r="68" spans="1:14" ht="15.75" x14ac:dyDescent="0.25">
      <c r="A68" s="3"/>
      <c r="B68" s="2"/>
      <c r="C68" s="2"/>
      <c r="D68" s="2" t="s">
        <v>44</v>
      </c>
      <c r="E68" s="2"/>
      <c r="F68" s="34">
        <v>817</v>
      </c>
      <c r="G68" s="34">
        <v>750</v>
      </c>
      <c r="H68" s="34">
        <v>710</v>
      </c>
      <c r="I68" s="34">
        <v>670</v>
      </c>
      <c r="J68" s="34">
        <v>630</v>
      </c>
      <c r="K68" s="34">
        <v>590</v>
      </c>
      <c r="L68" s="34">
        <v>550</v>
      </c>
      <c r="M68" s="26"/>
      <c r="N68" s="26"/>
    </row>
    <row r="69" spans="1:14" ht="15.75" x14ac:dyDescent="0.25">
      <c r="A69" s="3"/>
      <c r="B69" s="2"/>
      <c r="C69" s="2"/>
      <c r="D69" s="2" t="s">
        <v>45</v>
      </c>
      <c r="E69" s="2"/>
      <c r="F69" s="42">
        <v>0.27950000000000003</v>
      </c>
      <c r="G69" s="42">
        <v>0.27600000000000002</v>
      </c>
      <c r="H69" s="42">
        <v>0.27450000000000002</v>
      </c>
      <c r="I69" s="42">
        <v>0.27300000000000002</v>
      </c>
      <c r="J69" s="42">
        <v>0.27150000000000002</v>
      </c>
      <c r="K69" s="42">
        <v>0.27</v>
      </c>
      <c r="L69" s="42">
        <v>0.26850000000000002</v>
      </c>
      <c r="M69" s="26"/>
      <c r="N69" s="26"/>
    </row>
    <row r="70" spans="1:14" s="4" customFormat="1" ht="15.75" x14ac:dyDescent="0.25">
      <c r="A70" s="3"/>
      <c r="B70" s="15"/>
      <c r="C70" s="2"/>
      <c r="D70" s="2"/>
      <c r="E70" s="2"/>
      <c r="G70" s="47"/>
      <c r="H70" s="47"/>
      <c r="I70" s="47"/>
      <c r="J70" s="47"/>
      <c r="K70" s="47"/>
      <c r="L70" s="47"/>
    </row>
    <row r="71" spans="1:14" ht="16.5" thickBot="1" x14ac:dyDescent="0.3">
      <c r="A71" s="3"/>
      <c r="B71" s="11" t="s">
        <v>46</v>
      </c>
      <c r="C71" s="12"/>
      <c r="D71" s="12"/>
      <c r="E71" s="12"/>
      <c r="F71" s="66"/>
      <c r="G71" s="48"/>
      <c r="H71" s="48"/>
      <c r="I71" s="48"/>
      <c r="J71" s="48"/>
      <c r="K71" s="48"/>
      <c r="L71" s="48"/>
      <c r="M71" s="26"/>
      <c r="N71" s="26"/>
    </row>
    <row r="72" spans="1:14" ht="16.5" thickTop="1" x14ac:dyDescent="0.25">
      <c r="A72" s="3"/>
      <c r="B72" s="26"/>
      <c r="C72" s="3" t="s">
        <v>23</v>
      </c>
      <c r="D72" s="3"/>
      <c r="E72" s="3"/>
      <c r="F72" s="28">
        <v>11919676</v>
      </c>
      <c r="G72" s="28">
        <v>11498689</v>
      </c>
      <c r="H72" s="28">
        <v>10874300</v>
      </c>
      <c r="I72" s="28">
        <v>10325600</v>
      </c>
      <c r="J72" s="28">
        <v>9748300</v>
      </c>
      <c r="K72" s="28">
        <v>9191100</v>
      </c>
      <c r="L72" s="28">
        <v>8664300</v>
      </c>
      <c r="M72" s="26"/>
      <c r="N72" s="26"/>
    </row>
    <row r="73" spans="1:14" ht="12" customHeight="1" x14ac:dyDescent="0.25">
      <c r="A73" s="3"/>
      <c r="B73" s="26"/>
      <c r="C73" s="2"/>
      <c r="D73" s="2"/>
      <c r="E73" s="2"/>
      <c r="F73" s="21"/>
      <c r="G73" s="21"/>
      <c r="H73" s="21"/>
      <c r="I73" s="21"/>
      <c r="J73" s="21"/>
      <c r="K73" s="21"/>
      <c r="L73" s="21"/>
      <c r="M73" s="26"/>
      <c r="N73" s="26"/>
    </row>
    <row r="74" spans="1:14" ht="16.5" customHeight="1" x14ac:dyDescent="0.25">
      <c r="A74" s="3"/>
      <c r="B74" s="2"/>
      <c r="C74" s="2"/>
      <c r="D74" s="2" t="s">
        <v>47</v>
      </c>
      <c r="E74" s="2"/>
      <c r="F74" s="29">
        <v>11144987</v>
      </c>
      <c r="G74" s="29">
        <v>10748478</v>
      </c>
      <c r="H74" s="29">
        <v>10126100</v>
      </c>
      <c r="I74" s="29">
        <v>9607900</v>
      </c>
      <c r="J74" s="29">
        <v>9053700</v>
      </c>
      <c r="K74" s="29">
        <v>8503500</v>
      </c>
      <c r="L74" s="29">
        <v>7980100</v>
      </c>
      <c r="M74" s="26"/>
      <c r="N74" s="26"/>
    </row>
    <row r="75" spans="1:14" ht="15.75" x14ac:dyDescent="0.25">
      <c r="A75" s="3"/>
      <c r="B75" s="26"/>
      <c r="C75" s="2"/>
      <c r="D75" s="2" t="s">
        <v>48</v>
      </c>
      <c r="E75" s="2"/>
      <c r="F75" s="29">
        <v>140643</v>
      </c>
      <c r="G75" s="29">
        <v>117042</v>
      </c>
      <c r="H75" s="29">
        <v>95300</v>
      </c>
      <c r="I75" s="29">
        <v>76800</v>
      </c>
      <c r="J75" s="29">
        <v>62000</v>
      </c>
      <c r="K75" s="29">
        <v>48900</v>
      </c>
      <c r="L75" s="29">
        <v>37600</v>
      </c>
      <c r="M75" s="26"/>
      <c r="N75" s="26"/>
    </row>
    <row r="76" spans="1:14" ht="12" customHeight="1" x14ac:dyDescent="0.25">
      <c r="A76" s="3"/>
      <c r="B76" s="26"/>
      <c r="C76" s="2"/>
      <c r="D76" s="2"/>
      <c r="E76" s="2"/>
      <c r="F76" s="21"/>
      <c r="G76" s="21"/>
      <c r="H76" s="21"/>
      <c r="I76" s="21"/>
      <c r="J76" s="21"/>
      <c r="K76" s="21"/>
      <c r="L76" s="21"/>
      <c r="M76" s="26"/>
      <c r="N76" s="26"/>
    </row>
    <row r="77" spans="1:14" ht="16.5" customHeight="1" x14ac:dyDescent="0.25">
      <c r="A77" s="3"/>
      <c r="B77" s="2"/>
      <c r="C77" s="2"/>
      <c r="D77" s="2" t="s">
        <v>49</v>
      </c>
      <c r="E77" s="2"/>
      <c r="F77" s="29">
        <v>268500</v>
      </c>
      <c r="G77" s="29">
        <v>257000</v>
      </c>
      <c r="H77" s="29">
        <v>245300</v>
      </c>
      <c r="I77" s="29">
        <v>234000</v>
      </c>
      <c r="J77" s="29">
        <v>222600</v>
      </c>
      <c r="K77" s="29">
        <v>211300</v>
      </c>
      <c r="L77" s="29">
        <v>200000</v>
      </c>
      <c r="M77" s="26"/>
      <c r="N77" s="26"/>
    </row>
    <row r="78" spans="1:14" ht="15.75" x14ac:dyDescent="0.25">
      <c r="A78" s="3"/>
      <c r="B78" s="26"/>
      <c r="C78" s="2"/>
      <c r="D78" s="2" t="s">
        <v>50</v>
      </c>
      <c r="E78" s="2"/>
      <c r="F78" s="29">
        <v>5700</v>
      </c>
      <c r="G78" s="29">
        <v>4700</v>
      </c>
      <c r="H78" s="29">
        <v>3900</v>
      </c>
      <c r="I78" s="29">
        <v>3100</v>
      </c>
      <c r="J78" s="29">
        <v>2500</v>
      </c>
      <c r="K78" s="29">
        <v>2000</v>
      </c>
      <c r="L78" s="29">
        <v>1600</v>
      </c>
      <c r="M78" s="26"/>
      <c r="N78" s="26"/>
    </row>
    <row r="79" spans="1:14" ht="9.75" customHeight="1" x14ac:dyDescent="0.25">
      <c r="A79" s="3"/>
      <c r="B79" s="26"/>
      <c r="C79" s="2"/>
      <c r="D79" s="2"/>
      <c r="E79" s="2"/>
      <c r="F79" s="21"/>
      <c r="G79" s="21"/>
      <c r="H79" s="21"/>
      <c r="I79" s="21"/>
      <c r="J79" s="21"/>
      <c r="K79" s="21"/>
      <c r="L79" s="21"/>
      <c r="M79" s="26"/>
      <c r="N79" s="26"/>
    </row>
    <row r="80" spans="1:14" ht="16.5" customHeight="1" x14ac:dyDescent="0.25">
      <c r="A80" s="3"/>
      <c r="B80" s="2"/>
      <c r="C80" s="2"/>
      <c r="D80" s="2" t="s">
        <v>51</v>
      </c>
      <c r="E80" s="2"/>
      <c r="F80" s="29">
        <v>41500</v>
      </c>
      <c r="G80" s="29">
        <v>41800</v>
      </c>
      <c r="H80" s="29">
        <v>41300</v>
      </c>
      <c r="I80" s="29">
        <v>41100</v>
      </c>
      <c r="J80" s="29">
        <v>40700</v>
      </c>
      <c r="K80" s="29">
        <v>40200</v>
      </c>
      <c r="L80" s="29">
        <v>39900</v>
      </c>
      <c r="M80" s="26"/>
      <c r="N80" s="26"/>
    </row>
    <row r="81" spans="1:12" ht="15.75" x14ac:dyDescent="0.25">
      <c r="A81" s="3"/>
      <c r="B81" s="26"/>
      <c r="C81" s="2"/>
      <c r="D81" s="2" t="s">
        <v>52</v>
      </c>
      <c r="E81" s="2"/>
      <c r="F81" s="29">
        <v>24700</v>
      </c>
      <c r="G81" s="29">
        <v>24600</v>
      </c>
      <c r="H81" s="29">
        <v>24500</v>
      </c>
      <c r="I81" s="29">
        <v>24400</v>
      </c>
      <c r="J81" s="29">
        <v>24400</v>
      </c>
      <c r="K81" s="29">
        <v>24200</v>
      </c>
      <c r="L81" s="29">
        <v>23800</v>
      </c>
    </row>
    <row r="82" spans="1:12" ht="9.75" customHeight="1" x14ac:dyDescent="0.25">
      <c r="A82" s="3"/>
      <c r="B82" s="26"/>
      <c r="C82" s="2"/>
      <c r="D82" s="2"/>
      <c r="E82" s="2"/>
      <c r="F82" s="21"/>
      <c r="G82" s="21"/>
      <c r="H82" s="21"/>
      <c r="I82" s="21"/>
      <c r="J82" s="21"/>
      <c r="K82" s="21"/>
      <c r="L82" s="21"/>
    </row>
    <row r="83" spans="1:12" ht="15" customHeight="1" x14ac:dyDescent="0.25">
      <c r="A83" s="3"/>
      <c r="B83" s="2"/>
      <c r="C83" s="2"/>
      <c r="D83" s="2" t="s">
        <v>53</v>
      </c>
      <c r="E83" s="2"/>
      <c r="F83" s="30">
        <v>0.99991463820809989</v>
      </c>
      <c r="G83" s="30">
        <v>1.0004922410489454</v>
      </c>
      <c r="H83" s="30">
        <v>1.0004922410489454</v>
      </c>
      <c r="I83" s="30">
        <v>1.0003250133765687</v>
      </c>
      <c r="J83" s="30">
        <v>1.0003250133765687</v>
      </c>
      <c r="K83" s="30">
        <v>1.0003250133765687</v>
      </c>
      <c r="L83" s="30">
        <v>1.0003250133765687</v>
      </c>
    </row>
    <row r="84" spans="1:12" ht="15.75" x14ac:dyDescent="0.25">
      <c r="A84" s="3"/>
      <c r="B84" s="26"/>
      <c r="C84" s="2"/>
      <c r="D84" s="2" t="s">
        <v>54</v>
      </c>
      <c r="E84" s="2"/>
      <c r="F84" s="30">
        <v>1.0049003735092683</v>
      </c>
      <c r="G84" s="30">
        <v>1.001852254265087</v>
      </c>
      <c r="H84" s="30">
        <v>1.004</v>
      </c>
      <c r="I84" s="30">
        <v>1.003167223128655</v>
      </c>
      <c r="J84" s="30">
        <v>1.003167223128655</v>
      </c>
      <c r="K84" s="30">
        <v>1.003167223128655</v>
      </c>
      <c r="L84" s="30">
        <v>1.003167223128655</v>
      </c>
    </row>
    <row r="85" spans="1:12" ht="12" customHeight="1" x14ac:dyDescent="0.25">
      <c r="A85" s="3"/>
      <c r="B85" s="26"/>
      <c r="C85" s="2"/>
      <c r="D85" s="2"/>
      <c r="E85" s="2"/>
      <c r="F85" s="21"/>
      <c r="G85" s="21"/>
      <c r="H85" s="21"/>
      <c r="I85" s="21"/>
      <c r="J85" s="21"/>
      <c r="K85" s="21"/>
      <c r="L85" s="21"/>
    </row>
    <row r="86" spans="1:12" ht="16.5" customHeight="1" x14ac:dyDescent="0.25">
      <c r="A86" s="3"/>
      <c r="B86" s="2"/>
      <c r="C86" s="2"/>
      <c r="D86" s="2" t="s">
        <v>55</v>
      </c>
      <c r="E86" s="2"/>
      <c r="F86" s="29">
        <v>303040</v>
      </c>
      <c r="G86" s="29">
        <v>305149</v>
      </c>
      <c r="H86" s="29">
        <v>321000</v>
      </c>
      <c r="I86" s="29">
        <v>311100</v>
      </c>
      <c r="J86" s="29">
        <v>304900</v>
      </c>
      <c r="K86" s="29">
        <v>307300</v>
      </c>
      <c r="L86" s="29">
        <v>310700</v>
      </c>
    </row>
    <row r="87" spans="1:12" ht="15.75" x14ac:dyDescent="0.25">
      <c r="A87" s="3"/>
      <c r="B87" s="26"/>
      <c r="C87" s="2"/>
      <c r="D87" s="2" t="s">
        <v>56</v>
      </c>
      <c r="E87" s="2"/>
      <c r="F87" s="29">
        <v>83438</v>
      </c>
      <c r="G87" s="29">
        <v>71887</v>
      </c>
      <c r="H87" s="29">
        <v>71800</v>
      </c>
      <c r="I87" s="29">
        <v>69000</v>
      </c>
      <c r="J87" s="29">
        <v>67900</v>
      </c>
      <c r="K87" s="29">
        <v>68600</v>
      </c>
      <c r="L87" s="29">
        <v>69400</v>
      </c>
    </row>
    <row r="88" spans="1:12" ht="12" customHeight="1" x14ac:dyDescent="0.25">
      <c r="A88" s="3"/>
      <c r="B88" s="26"/>
      <c r="C88" s="2"/>
      <c r="D88" s="2"/>
      <c r="E88" s="2"/>
      <c r="F88" s="21"/>
      <c r="G88" s="21"/>
      <c r="H88" s="21"/>
      <c r="I88" s="21"/>
      <c r="J88" s="21"/>
      <c r="K88" s="21"/>
      <c r="L88" s="21"/>
    </row>
    <row r="89" spans="1:12" ht="15" customHeight="1" x14ac:dyDescent="0.25">
      <c r="A89" s="3"/>
      <c r="B89" s="2"/>
      <c r="C89" s="2"/>
      <c r="D89" s="2" t="s">
        <v>57</v>
      </c>
      <c r="E89" s="2"/>
      <c r="F89" s="29">
        <v>3610</v>
      </c>
      <c r="G89" s="29">
        <v>3430</v>
      </c>
      <c r="H89" s="29">
        <v>3460</v>
      </c>
      <c r="I89" s="29">
        <v>3270</v>
      </c>
      <c r="J89" s="29">
        <v>3160</v>
      </c>
      <c r="K89" s="29">
        <v>3130</v>
      </c>
      <c r="L89" s="29">
        <v>3100</v>
      </c>
    </row>
    <row r="90" spans="1:12" ht="15.75" x14ac:dyDescent="0.25">
      <c r="A90" s="3"/>
      <c r="B90" s="26"/>
      <c r="C90" s="2"/>
      <c r="D90" s="2" t="s">
        <v>58</v>
      </c>
      <c r="E90" s="2"/>
      <c r="F90" s="29">
        <v>2660</v>
      </c>
      <c r="G90" s="29">
        <v>2360</v>
      </c>
      <c r="H90" s="29">
        <v>2320</v>
      </c>
      <c r="I90" s="29">
        <v>2160</v>
      </c>
      <c r="J90" s="29">
        <v>2080</v>
      </c>
      <c r="K90" s="29">
        <v>2040</v>
      </c>
      <c r="L90" s="29">
        <v>2010</v>
      </c>
    </row>
    <row r="91" spans="1:12" ht="13.5" customHeight="1" x14ac:dyDescent="0.25">
      <c r="A91" s="3"/>
      <c r="B91" s="26"/>
      <c r="C91" s="2"/>
      <c r="D91" s="2"/>
      <c r="E91" s="2"/>
      <c r="F91" s="31"/>
      <c r="G91" s="31"/>
      <c r="H91" s="31"/>
      <c r="I91" s="31"/>
      <c r="J91" s="31"/>
      <c r="K91" s="31"/>
      <c r="L91" s="31"/>
    </row>
    <row r="92" spans="1:12" ht="15.75" customHeight="1" x14ac:dyDescent="0.25">
      <c r="A92" s="3"/>
      <c r="B92" s="2"/>
      <c r="C92" s="2"/>
      <c r="D92" s="2" t="s">
        <v>59</v>
      </c>
      <c r="E92" s="2"/>
      <c r="F92" s="29">
        <v>73700</v>
      </c>
      <c r="G92" s="29">
        <v>79100</v>
      </c>
      <c r="H92" s="29">
        <v>79400</v>
      </c>
      <c r="I92" s="29">
        <v>83200</v>
      </c>
      <c r="J92" s="29">
        <v>84300</v>
      </c>
      <c r="K92" s="29">
        <v>85700</v>
      </c>
      <c r="L92" s="29">
        <v>87400</v>
      </c>
    </row>
    <row r="93" spans="1:12" ht="15.75" x14ac:dyDescent="0.25">
      <c r="A93" s="3"/>
      <c r="B93" s="26"/>
      <c r="C93" s="2"/>
      <c r="D93" s="2" t="s">
        <v>60</v>
      </c>
      <c r="E93" s="2"/>
      <c r="F93" s="29">
        <v>26500</v>
      </c>
      <c r="G93" s="29">
        <v>25500</v>
      </c>
      <c r="H93" s="29">
        <v>26700</v>
      </c>
      <c r="I93" s="29">
        <v>27200</v>
      </c>
      <c r="J93" s="29">
        <v>27900</v>
      </c>
      <c r="K93" s="29">
        <v>28700</v>
      </c>
      <c r="L93" s="29">
        <v>29500</v>
      </c>
    </row>
    <row r="94" spans="1:12" ht="9.9499999999999993" customHeight="1" x14ac:dyDescent="0.25">
      <c r="A94" s="3"/>
      <c r="B94" s="2"/>
      <c r="C94" s="2"/>
      <c r="D94" s="2"/>
      <c r="E94" s="2"/>
      <c r="F94" s="22"/>
      <c r="G94" s="22"/>
      <c r="H94" s="22"/>
      <c r="I94" s="22"/>
      <c r="J94" s="22"/>
      <c r="K94" s="22"/>
      <c r="L94" s="22"/>
    </row>
    <row r="95" spans="1:12" ht="15.75" x14ac:dyDescent="0.25">
      <c r="A95" s="3"/>
      <c r="B95" s="26"/>
      <c r="C95" s="2"/>
      <c r="D95" s="2" t="s">
        <v>61</v>
      </c>
      <c r="E95" s="2"/>
      <c r="F95" s="31">
        <v>1.1397802140000002</v>
      </c>
      <c r="G95" s="31">
        <v>1.1262163794980478</v>
      </c>
      <c r="H95" s="31">
        <v>1.169875</v>
      </c>
      <c r="I95" s="31">
        <v>1.1451043569991513</v>
      </c>
      <c r="J95" s="31">
        <v>1.1451043569991513</v>
      </c>
      <c r="K95" s="31">
        <v>1.1451043569991513</v>
      </c>
      <c r="L95" s="31">
        <v>1.1451043569991513</v>
      </c>
    </row>
    <row r="96" spans="1:12" ht="15.75" x14ac:dyDescent="0.25">
      <c r="A96" s="3"/>
      <c r="B96" s="26"/>
      <c r="C96" s="2"/>
      <c r="D96" s="2"/>
      <c r="E96" s="2"/>
      <c r="F96" s="22"/>
      <c r="G96" s="22"/>
      <c r="H96" s="22"/>
      <c r="I96" s="22"/>
      <c r="J96" s="22"/>
      <c r="K96" s="22"/>
      <c r="L96" s="22"/>
    </row>
    <row r="97" spans="1:13" ht="19.5" customHeight="1" x14ac:dyDescent="0.25">
      <c r="A97" s="3"/>
      <c r="B97" s="2"/>
      <c r="C97" s="2"/>
      <c r="D97" s="2" t="s">
        <v>62</v>
      </c>
      <c r="E97" s="2"/>
      <c r="F97" s="29">
        <v>182863</v>
      </c>
      <c r="G97" s="29">
        <v>190162</v>
      </c>
      <c r="H97" s="29">
        <v>192400</v>
      </c>
      <c r="I97" s="29">
        <v>192700</v>
      </c>
      <c r="J97" s="29">
        <v>192100</v>
      </c>
      <c r="K97" s="29">
        <v>194400</v>
      </c>
      <c r="L97" s="29">
        <v>197400</v>
      </c>
      <c r="M97" s="26"/>
    </row>
    <row r="98" spans="1:13" ht="15.75" x14ac:dyDescent="0.25">
      <c r="A98" s="3"/>
      <c r="B98" s="26"/>
      <c r="C98" s="2"/>
      <c r="D98" s="2" t="s">
        <v>63</v>
      </c>
      <c r="E98" s="2"/>
      <c r="F98" s="29">
        <v>64540</v>
      </c>
      <c r="G98" s="29">
        <v>65848</v>
      </c>
      <c r="H98" s="29">
        <v>67600</v>
      </c>
      <c r="I98" s="29">
        <v>68100</v>
      </c>
      <c r="J98" s="29">
        <v>67700</v>
      </c>
      <c r="K98" s="29">
        <v>68400</v>
      </c>
      <c r="L98" s="29">
        <v>69100</v>
      </c>
      <c r="M98" s="26"/>
    </row>
    <row r="99" spans="1:13" ht="11.25" customHeight="1" x14ac:dyDescent="0.25">
      <c r="A99" s="3"/>
      <c r="B99" s="26"/>
      <c r="C99" s="2"/>
      <c r="D99" s="2"/>
      <c r="E99" s="2"/>
      <c r="F99" s="21"/>
      <c r="G99" s="21"/>
      <c r="H99" s="21"/>
      <c r="I99" s="21"/>
      <c r="J99" s="21"/>
      <c r="K99" s="21"/>
      <c r="L99" s="21"/>
      <c r="M99" s="26"/>
    </row>
    <row r="100" spans="1:13" ht="15" customHeight="1" x14ac:dyDescent="0.25">
      <c r="A100" s="3"/>
      <c r="B100" s="2"/>
      <c r="C100" s="2"/>
      <c r="D100" s="2" t="s">
        <v>64</v>
      </c>
      <c r="E100" s="2"/>
      <c r="F100" s="29">
        <v>2710</v>
      </c>
      <c r="G100" s="29">
        <v>2780</v>
      </c>
      <c r="H100" s="29">
        <v>2790</v>
      </c>
      <c r="I100" s="29">
        <v>2730</v>
      </c>
      <c r="J100" s="29">
        <v>2680</v>
      </c>
      <c r="K100" s="29">
        <v>2670</v>
      </c>
      <c r="L100" s="29">
        <v>2660</v>
      </c>
      <c r="M100" s="26"/>
    </row>
    <row r="101" spans="1:13" ht="15.75" x14ac:dyDescent="0.25">
      <c r="A101" s="3"/>
      <c r="B101" s="26"/>
      <c r="C101" s="2"/>
      <c r="D101" s="2" t="s">
        <v>65</v>
      </c>
      <c r="E101" s="2"/>
      <c r="F101" s="29">
        <v>2110</v>
      </c>
      <c r="G101" s="29">
        <v>2110</v>
      </c>
      <c r="H101" s="29">
        <v>2110</v>
      </c>
      <c r="I101" s="29">
        <v>2060</v>
      </c>
      <c r="J101" s="29">
        <v>2000</v>
      </c>
      <c r="K101" s="29">
        <v>1960</v>
      </c>
      <c r="L101" s="29">
        <v>1930</v>
      </c>
      <c r="M101" s="26"/>
    </row>
    <row r="102" spans="1:13" ht="12" customHeight="1" x14ac:dyDescent="0.25">
      <c r="A102" s="3"/>
      <c r="B102" s="26"/>
      <c r="C102" s="2"/>
      <c r="D102" s="2"/>
      <c r="E102" s="2"/>
      <c r="F102" s="31"/>
      <c r="G102" s="31"/>
      <c r="H102" s="31"/>
      <c r="I102" s="31"/>
      <c r="J102" s="31"/>
      <c r="K102" s="31"/>
      <c r="L102" s="31"/>
      <c r="M102" s="26"/>
    </row>
    <row r="103" spans="1:13" ht="18" customHeight="1" x14ac:dyDescent="0.25">
      <c r="A103" s="3"/>
      <c r="B103" s="2"/>
      <c r="C103" s="2"/>
      <c r="D103" s="2" t="s">
        <v>66</v>
      </c>
      <c r="E103" s="2"/>
      <c r="F103" s="29">
        <v>66700</v>
      </c>
      <c r="G103" s="29">
        <v>68000</v>
      </c>
      <c r="H103" s="29">
        <v>68900</v>
      </c>
      <c r="I103" s="29">
        <v>70100</v>
      </c>
      <c r="J103" s="29">
        <v>71100</v>
      </c>
      <c r="K103" s="29">
        <v>72200</v>
      </c>
      <c r="L103" s="29">
        <v>73600</v>
      </c>
      <c r="M103" s="26"/>
    </row>
    <row r="104" spans="1:13" ht="18.75" customHeight="1" x14ac:dyDescent="0.25">
      <c r="A104" s="3"/>
      <c r="B104" s="26"/>
      <c r="C104" s="2"/>
      <c r="D104" s="2" t="s">
        <v>67</v>
      </c>
      <c r="E104" s="2"/>
      <c r="F104" s="29">
        <v>30500</v>
      </c>
      <c r="G104" s="29">
        <v>31200</v>
      </c>
      <c r="H104" s="29">
        <v>32100</v>
      </c>
      <c r="I104" s="29">
        <v>33000</v>
      </c>
      <c r="J104" s="29">
        <v>33800</v>
      </c>
      <c r="K104" s="29">
        <v>34800</v>
      </c>
      <c r="L104" s="29">
        <v>35800</v>
      </c>
      <c r="M104" s="26"/>
    </row>
    <row r="105" spans="1:13" ht="13.5" customHeight="1" x14ac:dyDescent="0.25">
      <c r="A105" s="3"/>
      <c r="B105" s="26"/>
      <c r="C105" s="2"/>
      <c r="D105" s="2"/>
      <c r="E105" s="2"/>
      <c r="F105" s="22"/>
      <c r="G105" s="22"/>
      <c r="H105" s="22"/>
      <c r="I105" s="22"/>
      <c r="J105" s="22"/>
      <c r="K105" s="22"/>
      <c r="L105" s="22"/>
      <c r="M105" s="26"/>
    </row>
    <row r="106" spans="1:13" ht="15.75" x14ac:dyDescent="0.25">
      <c r="A106" s="3"/>
      <c r="B106" s="26"/>
      <c r="C106" s="2"/>
      <c r="D106" s="2" t="s">
        <v>68</v>
      </c>
      <c r="E106" s="2"/>
      <c r="F106" s="31">
        <v>1.011412899</v>
      </c>
      <c r="G106" s="31">
        <v>1.0060095031859946</v>
      </c>
      <c r="H106" s="31">
        <v>1.0015538980414016</v>
      </c>
      <c r="I106" s="31">
        <v>1.0070676008439334</v>
      </c>
      <c r="J106" s="31">
        <v>1.0070676008439334</v>
      </c>
      <c r="K106" s="31">
        <v>1.0070676008439334</v>
      </c>
      <c r="L106" s="31">
        <v>1.0070676008439334</v>
      </c>
      <c r="M106" s="26"/>
    </row>
    <row r="107" spans="1:13" ht="11.25" customHeight="1" x14ac:dyDescent="0.25">
      <c r="A107" s="3"/>
      <c r="B107" s="26"/>
      <c r="C107" s="2"/>
      <c r="D107" s="2"/>
      <c r="E107" s="2"/>
      <c r="F107" s="30"/>
      <c r="G107" s="30"/>
      <c r="H107" s="30"/>
      <c r="I107" s="30"/>
      <c r="J107" s="30"/>
      <c r="K107" s="30"/>
      <c r="L107" s="30"/>
      <c r="M107" s="26"/>
    </row>
    <row r="108" spans="1:13" ht="24.95" customHeight="1" x14ac:dyDescent="0.25">
      <c r="A108" s="3"/>
      <c r="B108" s="15"/>
      <c r="C108" s="2" t="s">
        <v>69</v>
      </c>
      <c r="D108" s="2"/>
      <c r="E108" s="2"/>
      <c r="F108" s="29">
        <v>165</v>
      </c>
      <c r="G108" s="29">
        <v>123</v>
      </c>
      <c r="H108" s="29">
        <v>100</v>
      </c>
      <c r="I108" s="29">
        <v>0</v>
      </c>
      <c r="J108" s="29">
        <v>0</v>
      </c>
      <c r="K108" s="29">
        <v>0</v>
      </c>
      <c r="L108" s="29">
        <v>0</v>
      </c>
      <c r="M108" s="26"/>
    </row>
    <row r="109" spans="1:13" s="4" customFormat="1" ht="13.5" customHeight="1" x14ac:dyDescent="0.25">
      <c r="A109" s="3"/>
      <c r="B109" s="15"/>
      <c r="C109" s="2"/>
      <c r="D109" s="2"/>
      <c r="E109" s="2"/>
      <c r="G109" s="47"/>
      <c r="H109" s="47"/>
      <c r="I109" s="47"/>
      <c r="J109" s="47"/>
      <c r="K109" s="47"/>
      <c r="L109" s="47"/>
    </row>
    <row r="110" spans="1:13" s="4" customFormat="1" ht="16.5" thickBot="1" x14ac:dyDescent="0.3">
      <c r="A110" s="3"/>
      <c r="B110" s="11" t="s">
        <v>70</v>
      </c>
      <c r="C110" s="12"/>
      <c r="D110" s="12"/>
      <c r="E110" s="12"/>
      <c r="F110" s="66"/>
      <c r="G110" s="48"/>
      <c r="H110" s="48"/>
      <c r="I110" s="48"/>
      <c r="J110" s="48"/>
      <c r="K110" s="48"/>
      <c r="L110" s="48"/>
    </row>
    <row r="111" spans="1:13" ht="18.75" customHeight="1" thickTop="1" x14ac:dyDescent="0.25">
      <c r="A111" s="3"/>
      <c r="B111" s="2"/>
      <c r="C111" s="3" t="s">
        <v>23</v>
      </c>
      <c r="D111" s="3"/>
      <c r="E111" s="3"/>
      <c r="F111" s="32">
        <v>8465522.8330478314</v>
      </c>
      <c r="G111" s="32">
        <v>8264821.9001534749</v>
      </c>
      <c r="H111" s="32">
        <v>9155700</v>
      </c>
      <c r="I111" s="32">
        <v>9182500</v>
      </c>
      <c r="J111" s="32">
        <v>9322300</v>
      </c>
      <c r="K111" s="32">
        <v>9489200</v>
      </c>
      <c r="L111" s="32">
        <v>9634400</v>
      </c>
      <c r="M111" s="26"/>
    </row>
    <row r="112" spans="1:13" ht="15.75" x14ac:dyDescent="0.25">
      <c r="A112" s="3"/>
      <c r="B112" s="26"/>
      <c r="C112" s="2" t="s">
        <v>71</v>
      </c>
      <c r="D112" s="2"/>
      <c r="E112" s="2"/>
      <c r="F112" s="27">
        <v>8399600</v>
      </c>
      <c r="G112" s="27">
        <v>8192500</v>
      </c>
      <c r="H112" s="27">
        <v>9083700</v>
      </c>
      <c r="I112" s="27">
        <v>9110500</v>
      </c>
      <c r="J112" s="27">
        <v>9250300</v>
      </c>
      <c r="K112" s="27">
        <v>9417200</v>
      </c>
      <c r="L112" s="27">
        <v>9562400</v>
      </c>
      <c r="M112" s="26"/>
    </row>
    <row r="113" spans="1:12" ht="15.75" x14ac:dyDescent="0.25">
      <c r="A113" s="3"/>
      <c r="B113" s="26"/>
      <c r="C113" s="2"/>
      <c r="D113" s="2" t="s">
        <v>72</v>
      </c>
      <c r="E113" s="2"/>
      <c r="F113" s="27">
        <v>8389300</v>
      </c>
      <c r="G113" s="27">
        <v>8183200</v>
      </c>
      <c r="H113" s="27">
        <v>9074700</v>
      </c>
      <c r="I113" s="27">
        <v>9102600</v>
      </c>
      <c r="J113" s="27">
        <v>9243300</v>
      </c>
      <c r="K113" s="27">
        <v>9411000</v>
      </c>
      <c r="L113" s="27">
        <v>9556900</v>
      </c>
    </row>
    <row r="114" spans="1:12" ht="15.75" x14ac:dyDescent="0.25">
      <c r="A114" s="3"/>
      <c r="B114" s="26"/>
      <c r="C114" s="2"/>
      <c r="D114" s="2" t="s">
        <v>73</v>
      </c>
      <c r="E114" s="2"/>
      <c r="F114" s="27">
        <v>10300</v>
      </c>
      <c r="G114" s="27">
        <v>9300</v>
      </c>
      <c r="H114" s="27">
        <v>9000</v>
      </c>
      <c r="I114" s="27">
        <v>7900</v>
      </c>
      <c r="J114" s="27">
        <v>7000</v>
      </c>
      <c r="K114" s="27">
        <v>6200</v>
      </c>
      <c r="L114" s="27">
        <v>5500</v>
      </c>
    </row>
    <row r="115" spans="1:12" ht="9.9499999999999993" customHeight="1" x14ac:dyDescent="0.25">
      <c r="A115" s="3"/>
      <c r="B115" s="2"/>
      <c r="C115" s="2"/>
      <c r="D115" s="2"/>
      <c r="E115" s="2"/>
      <c r="F115" s="26"/>
      <c r="G115" s="26"/>
      <c r="H115" s="26"/>
      <c r="I115" s="26"/>
      <c r="J115" s="26"/>
      <c r="K115" s="26"/>
      <c r="L115" s="26"/>
    </row>
    <row r="116" spans="1:12" ht="15.75" x14ac:dyDescent="0.25">
      <c r="A116" s="3"/>
      <c r="B116" s="26"/>
      <c r="C116" s="2" t="s">
        <v>74</v>
      </c>
      <c r="D116" s="2"/>
      <c r="E116" s="2"/>
      <c r="F116" s="27">
        <v>66000</v>
      </c>
      <c r="G116" s="27">
        <v>72400</v>
      </c>
      <c r="H116" s="27">
        <v>72000</v>
      </c>
      <c r="I116" s="27">
        <v>72000</v>
      </c>
      <c r="J116" s="27">
        <v>72000</v>
      </c>
      <c r="K116" s="27">
        <v>72000</v>
      </c>
      <c r="L116" s="27">
        <v>72000</v>
      </c>
    </row>
    <row r="117" spans="1:12" ht="15.75" x14ac:dyDescent="0.25">
      <c r="A117" s="3"/>
      <c r="B117" s="26"/>
      <c r="C117" s="2"/>
      <c r="D117" s="2"/>
      <c r="E117" s="2"/>
      <c r="F117" s="26"/>
      <c r="G117" s="26"/>
      <c r="H117" s="26"/>
      <c r="I117" s="26"/>
      <c r="J117" s="26"/>
      <c r="K117" s="26"/>
      <c r="L117" s="26"/>
    </row>
    <row r="118" spans="1:12" ht="15.75" x14ac:dyDescent="0.25">
      <c r="A118" s="3"/>
      <c r="B118" s="26"/>
      <c r="C118" s="2" t="s">
        <v>75</v>
      </c>
      <c r="D118" s="2"/>
      <c r="E118" s="2"/>
      <c r="F118" s="27">
        <v>288700</v>
      </c>
      <c r="G118" s="27">
        <v>286000</v>
      </c>
      <c r="H118" s="27">
        <v>288400</v>
      </c>
      <c r="I118" s="27">
        <v>292000</v>
      </c>
      <c r="J118" s="27">
        <v>296800</v>
      </c>
      <c r="K118" s="27">
        <v>301800</v>
      </c>
      <c r="L118" s="27">
        <v>306400</v>
      </c>
    </row>
    <row r="119" spans="1:12" ht="15.75" x14ac:dyDescent="0.25">
      <c r="A119" s="3"/>
      <c r="B119" s="26"/>
      <c r="C119" s="2"/>
      <c r="D119" s="2" t="s">
        <v>76</v>
      </c>
      <c r="E119" s="2"/>
      <c r="F119" s="27">
        <v>288400</v>
      </c>
      <c r="G119" s="27">
        <v>285700</v>
      </c>
      <c r="H119" s="27">
        <v>288200</v>
      </c>
      <c r="I119" s="27">
        <v>291800</v>
      </c>
      <c r="J119" s="27">
        <v>296600</v>
      </c>
      <c r="K119" s="27">
        <v>301600</v>
      </c>
      <c r="L119" s="27">
        <v>306300</v>
      </c>
    </row>
    <row r="120" spans="1:12" ht="15.75" x14ac:dyDescent="0.25">
      <c r="A120" s="3"/>
      <c r="B120" s="26"/>
      <c r="C120" s="2"/>
      <c r="D120" s="2" t="s">
        <v>77</v>
      </c>
      <c r="E120" s="2"/>
      <c r="F120" s="27">
        <v>300</v>
      </c>
      <c r="G120" s="27">
        <v>300</v>
      </c>
      <c r="H120" s="27">
        <v>200</v>
      </c>
      <c r="I120" s="27">
        <v>200</v>
      </c>
      <c r="J120" s="27">
        <v>200</v>
      </c>
      <c r="K120" s="27">
        <v>200</v>
      </c>
      <c r="L120" s="27">
        <v>100</v>
      </c>
    </row>
    <row r="121" spans="1:12" ht="15.75" x14ac:dyDescent="0.25">
      <c r="A121" s="3"/>
      <c r="B121" s="26"/>
      <c r="C121" s="2"/>
      <c r="D121" s="2"/>
      <c r="E121" s="2"/>
      <c r="F121" s="25"/>
      <c r="G121" s="25"/>
      <c r="H121" s="25"/>
      <c r="I121" s="25"/>
      <c r="J121" s="25"/>
      <c r="K121" s="25"/>
      <c r="L121" s="25"/>
    </row>
    <row r="122" spans="1:12" ht="15.75" x14ac:dyDescent="0.25">
      <c r="A122" s="3"/>
      <c r="B122" s="26"/>
      <c r="C122" s="2"/>
      <c r="D122" s="2" t="s">
        <v>78</v>
      </c>
      <c r="E122" s="2"/>
      <c r="F122" s="36">
        <v>221400</v>
      </c>
      <c r="G122" s="36">
        <v>219100</v>
      </c>
      <c r="H122" s="36">
        <v>220900</v>
      </c>
      <c r="I122" s="36">
        <v>223700</v>
      </c>
      <c r="J122" s="36">
        <v>227300</v>
      </c>
      <c r="K122" s="36">
        <v>231200</v>
      </c>
      <c r="L122" s="36">
        <v>234700</v>
      </c>
    </row>
    <row r="123" spans="1:12" ht="15.75" x14ac:dyDescent="0.25">
      <c r="A123" s="3"/>
      <c r="B123" s="26"/>
      <c r="C123" s="2"/>
      <c r="D123" s="2" t="s">
        <v>79</v>
      </c>
      <c r="E123" s="2"/>
      <c r="F123" s="36">
        <v>67300</v>
      </c>
      <c r="G123" s="36">
        <v>66900</v>
      </c>
      <c r="H123" s="36">
        <v>67500</v>
      </c>
      <c r="I123" s="36">
        <v>68300</v>
      </c>
      <c r="J123" s="36">
        <v>69500</v>
      </c>
      <c r="K123" s="36">
        <v>70600</v>
      </c>
      <c r="L123" s="36">
        <v>71700</v>
      </c>
    </row>
    <row r="124" spans="1:12" ht="15.75" x14ac:dyDescent="0.25">
      <c r="A124" s="3"/>
      <c r="B124" s="26"/>
      <c r="C124" s="2"/>
      <c r="D124" s="2"/>
      <c r="E124" s="2"/>
      <c r="F124" s="25"/>
      <c r="G124" s="25"/>
      <c r="H124" s="25"/>
      <c r="I124" s="25"/>
      <c r="J124" s="25"/>
      <c r="K124" s="25"/>
      <c r="L124" s="25"/>
    </row>
    <row r="125" spans="1:12" ht="15.75" x14ac:dyDescent="0.25">
      <c r="A125" s="3"/>
      <c r="B125" s="26"/>
      <c r="C125" s="2" t="s">
        <v>80</v>
      </c>
      <c r="D125" s="2"/>
      <c r="E125" s="2"/>
      <c r="F125" s="27">
        <v>28410</v>
      </c>
      <c r="G125" s="27">
        <v>27950</v>
      </c>
      <c r="H125" s="27">
        <v>30220</v>
      </c>
      <c r="I125" s="27">
        <v>30150</v>
      </c>
      <c r="J125" s="27">
        <v>30200</v>
      </c>
      <c r="K125" s="27">
        <v>30240</v>
      </c>
      <c r="L125" s="27">
        <v>30240</v>
      </c>
    </row>
    <row r="126" spans="1:12" ht="15.75" x14ac:dyDescent="0.25">
      <c r="A126" s="3"/>
      <c r="B126" s="26"/>
      <c r="C126" s="2"/>
      <c r="D126" s="2" t="s">
        <v>81</v>
      </c>
      <c r="E126" s="2"/>
      <c r="F126" s="27">
        <v>28410</v>
      </c>
      <c r="G126" s="27">
        <v>27940</v>
      </c>
      <c r="H126" s="27">
        <v>30210</v>
      </c>
      <c r="I126" s="27">
        <v>30140</v>
      </c>
      <c r="J126" s="27">
        <v>30190</v>
      </c>
      <c r="K126" s="27">
        <v>30240</v>
      </c>
      <c r="L126" s="27">
        <v>30240</v>
      </c>
    </row>
    <row r="127" spans="1:12" ht="15.75" x14ac:dyDescent="0.25">
      <c r="A127" s="3"/>
      <c r="B127" s="26"/>
      <c r="C127" s="2"/>
      <c r="D127" s="2" t="s">
        <v>82</v>
      </c>
      <c r="E127" s="2"/>
      <c r="F127" s="27">
        <v>32910</v>
      </c>
      <c r="G127" s="27">
        <v>34020</v>
      </c>
      <c r="H127" s="27">
        <v>37130</v>
      </c>
      <c r="I127" s="27">
        <v>37480</v>
      </c>
      <c r="J127" s="27">
        <v>37930</v>
      </c>
      <c r="K127" s="27">
        <v>38390</v>
      </c>
      <c r="L127" s="27">
        <v>38840</v>
      </c>
    </row>
    <row r="128" spans="1:12" ht="12" customHeight="1" x14ac:dyDescent="0.25">
      <c r="A128" s="3"/>
      <c r="B128" s="2"/>
      <c r="C128" s="2"/>
      <c r="D128" s="2"/>
      <c r="E128" s="2"/>
      <c r="F128" s="25"/>
      <c r="G128" s="25"/>
      <c r="H128" s="25"/>
      <c r="I128" s="25"/>
      <c r="J128" s="25"/>
      <c r="K128" s="25"/>
      <c r="L128" s="25"/>
    </row>
    <row r="129" spans="1:15" ht="13.5" customHeight="1" x14ac:dyDescent="0.25">
      <c r="A129" s="3"/>
      <c r="B129" s="2"/>
      <c r="C129" s="2"/>
      <c r="D129" s="2" t="s">
        <v>83</v>
      </c>
      <c r="E129" s="2"/>
      <c r="F129" s="36">
        <v>29210</v>
      </c>
      <c r="G129" s="36">
        <v>28730</v>
      </c>
      <c r="H129" s="36">
        <v>31070</v>
      </c>
      <c r="I129" s="36">
        <v>30990</v>
      </c>
      <c r="J129" s="36">
        <v>31050</v>
      </c>
      <c r="K129" s="36">
        <v>31090</v>
      </c>
      <c r="L129" s="36">
        <v>31090</v>
      </c>
      <c r="M129" s="26"/>
      <c r="N129" s="26"/>
      <c r="O129" s="26"/>
    </row>
    <row r="130" spans="1:15" ht="16.5" customHeight="1" x14ac:dyDescent="0.25">
      <c r="A130" s="3"/>
      <c r="B130" s="2"/>
      <c r="C130" s="2"/>
      <c r="D130" s="2" t="s">
        <v>84</v>
      </c>
      <c r="E130" s="2"/>
      <c r="F130" s="36">
        <v>25770</v>
      </c>
      <c r="G130" s="36">
        <v>25340</v>
      </c>
      <c r="H130" s="36">
        <v>27470</v>
      </c>
      <c r="I130" s="36">
        <v>27380</v>
      </c>
      <c r="J130" s="36">
        <v>27420</v>
      </c>
      <c r="K130" s="36">
        <v>27440</v>
      </c>
      <c r="L130" s="36">
        <v>27460</v>
      </c>
      <c r="M130" s="26"/>
      <c r="N130" s="26"/>
      <c r="O130" s="26"/>
    </row>
    <row r="131" spans="1:15" ht="9.9499999999999993" customHeight="1" x14ac:dyDescent="0.25">
      <c r="A131" s="3"/>
      <c r="B131" s="2"/>
      <c r="C131" s="2"/>
      <c r="D131" s="2"/>
      <c r="E131" s="2"/>
      <c r="F131" s="25"/>
      <c r="G131" s="25"/>
      <c r="H131" s="25"/>
      <c r="I131" s="25"/>
      <c r="J131" s="25"/>
      <c r="K131" s="25"/>
      <c r="L131" s="25"/>
      <c r="M131" s="26"/>
      <c r="N131" s="26"/>
      <c r="O131" s="26"/>
    </row>
    <row r="132" spans="1:15" ht="15.75" x14ac:dyDescent="0.25">
      <c r="A132" s="3"/>
      <c r="B132" s="26"/>
      <c r="C132" s="2" t="s">
        <v>85</v>
      </c>
      <c r="D132" s="2"/>
      <c r="E132" s="2"/>
      <c r="F132" s="38">
        <v>1.0241741</v>
      </c>
      <c r="G132" s="38">
        <v>1.0253190000000001</v>
      </c>
      <c r="H132" s="38">
        <v>1.042</v>
      </c>
      <c r="I132" s="38">
        <v>1.0349999999999999</v>
      </c>
      <c r="J132" s="38">
        <v>1.032</v>
      </c>
      <c r="K132" s="38">
        <v>1.032</v>
      </c>
      <c r="L132" s="38">
        <v>1.032</v>
      </c>
      <c r="M132" s="26"/>
      <c r="N132" s="26"/>
      <c r="O132" s="26"/>
    </row>
    <row r="133" spans="1:15" ht="12.75" customHeight="1" x14ac:dyDescent="0.25">
      <c r="A133" s="3"/>
      <c r="B133" s="26"/>
      <c r="C133" s="2"/>
      <c r="D133" s="2"/>
      <c r="E133" s="2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 ht="15.75" x14ac:dyDescent="0.25">
      <c r="A134" s="3"/>
      <c r="B134" s="26"/>
      <c r="C134" s="2" t="s">
        <v>86</v>
      </c>
      <c r="D134" s="2"/>
      <c r="E134" s="2"/>
      <c r="F134" s="27">
        <v>2400</v>
      </c>
      <c r="G134" s="27">
        <v>2900</v>
      </c>
      <c r="H134" s="27">
        <v>2900</v>
      </c>
      <c r="I134" s="27">
        <v>2900</v>
      </c>
      <c r="J134" s="27">
        <v>2900</v>
      </c>
      <c r="K134" s="27">
        <v>2900</v>
      </c>
      <c r="L134" s="27">
        <v>2900</v>
      </c>
      <c r="M134" s="26"/>
      <c r="N134" s="26"/>
      <c r="O134" s="26"/>
    </row>
    <row r="135" spans="1:15" ht="19.5" customHeight="1" x14ac:dyDescent="0.25">
      <c r="A135" s="3"/>
      <c r="B135" s="15"/>
      <c r="C135" s="2" t="s">
        <v>87</v>
      </c>
      <c r="D135" s="2"/>
      <c r="E135" s="2"/>
      <c r="F135" s="27">
        <v>25720</v>
      </c>
      <c r="G135" s="27">
        <v>24080</v>
      </c>
      <c r="H135" s="27">
        <v>24080</v>
      </c>
      <c r="I135" s="27">
        <v>24080</v>
      </c>
      <c r="J135" s="27">
        <v>24080</v>
      </c>
      <c r="K135" s="27">
        <v>24080</v>
      </c>
      <c r="L135" s="27">
        <v>24080</v>
      </c>
      <c r="M135" s="26"/>
      <c r="N135" s="26"/>
      <c r="O135" s="26"/>
    </row>
    <row r="136" spans="1:15" s="4" customFormat="1" ht="9.75" customHeight="1" x14ac:dyDescent="0.25">
      <c r="A136" s="3"/>
      <c r="B136" s="15"/>
      <c r="C136" s="2"/>
      <c r="D136" s="2"/>
      <c r="E136" s="2"/>
      <c r="F136" s="47"/>
      <c r="G136" s="47"/>
      <c r="H136" s="47"/>
      <c r="I136" s="47"/>
      <c r="J136" s="47"/>
      <c r="K136" s="47"/>
      <c r="L136" s="47"/>
    </row>
    <row r="137" spans="1:15" ht="16.5" thickBot="1" x14ac:dyDescent="0.3">
      <c r="A137" s="3"/>
      <c r="B137" s="11" t="s">
        <v>88</v>
      </c>
      <c r="C137" s="12"/>
      <c r="D137" s="12"/>
      <c r="E137" s="12"/>
      <c r="F137" s="48"/>
      <c r="G137" s="48"/>
      <c r="H137" s="48"/>
      <c r="I137" s="48"/>
      <c r="J137" s="48"/>
      <c r="K137" s="48"/>
      <c r="L137" s="48"/>
      <c r="M137" s="26"/>
      <c r="N137" s="26"/>
      <c r="O137" s="26"/>
    </row>
    <row r="138" spans="1:15" ht="16.5" thickTop="1" x14ac:dyDescent="0.25">
      <c r="A138" s="3"/>
      <c r="B138" s="26"/>
      <c r="C138" s="3" t="s">
        <v>23</v>
      </c>
      <c r="D138" s="3"/>
      <c r="E138" s="3"/>
      <c r="F138" s="35">
        <v>894995.82648071798</v>
      </c>
      <c r="G138" s="35">
        <v>1009687.0456079445</v>
      </c>
      <c r="H138" s="35">
        <v>1084000</v>
      </c>
      <c r="I138" s="35">
        <v>1148200</v>
      </c>
      <c r="J138" s="35">
        <v>1206000</v>
      </c>
      <c r="K138" s="35">
        <v>1273000</v>
      </c>
      <c r="L138" s="35">
        <v>1344600</v>
      </c>
      <c r="M138" s="26"/>
      <c r="N138" s="26"/>
      <c r="O138" s="26"/>
    </row>
    <row r="139" spans="1:15" ht="15.75" x14ac:dyDescent="0.25">
      <c r="A139" s="3"/>
      <c r="B139" s="26"/>
      <c r="C139" s="2" t="s">
        <v>89</v>
      </c>
      <c r="D139" s="2"/>
      <c r="E139" s="2"/>
      <c r="F139" s="36">
        <v>895000</v>
      </c>
      <c r="G139" s="36">
        <v>1009700</v>
      </c>
      <c r="H139" s="36">
        <v>1084000</v>
      </c>
      <c r="I139" s="36">
        <v>1148200</v>
      </c>
      <c r="J139" s="36">
        <v>1206000</v>
      </c>
      <c r="K139" s="36">
        <v>1273000</v>
      </c>
      <c r="L139" s="36">
        <v>1344600</v>
      </c>
      <c r="M139" s="26"/>
      <c r="N139" s="26"/>
      <c r="O139" s="26"/>
    </row>
    <row r="140" spans="1:15" ht="15.75" x14ac:dyDescent="0.25">
      <c r="A140" s="3"/>
      <c r="B140" s="26"/>
      <c r="C140" s="2"/>
      <c r="D140" s="2"/>
      <c r="E140" s="2" t="s">
        <v>90</v>
      </c>
      <c r="F140" s="36">
        <v>487100</v>
      </c>
      <c r="G140" s="36">
        <v>569200</v>
      </c>
      <c r="H140" s="36">
        <v>627100</v>
      </c>
      <c r="I140" s="36">
        <v>660400</v>
      </c>
      <c r="J140" s="36">
        <v>686300</v>
      </c>
      <c r="K140" s="36">
        <v>717200</v>
      </c>
      <c r="L140" s="36">
        <v>750300</v>
      </c>
      <c r="M140" s="26"/>
      <c r="N140" s="26"/>
      <c r="O140" s="26"/>
    </row>
    <row r="141" spans="1:15" ht="15.75" x14ac:dyDescent="0.25">
      <c r="A141" s="3"/>
      <c r="B141" s="26"/>
      <c r="C141" s="2"/>
      <c r="D141" s="2"/>
      <c r="E141" s="2" t="s">
        <v>91</v>
      </c>
      <c r="F141" s="36">
        <v>407900</v>
      </c>
      <c r="G141" s="36">
        <v>440500</v>
      </c>
      <c r="H141" s="36">
        <v>456900</v>
      </c>
      <c r="I141" s="36">
        <v>487800</v>
      </c>
      <c r="J141" s="36">
        <v>519700</v>
      </c>
      <c r="K141" s="36">
        <v>555800</v>
      </c>
      <c r="L141" s="36">
        <v>594300</v>
      </c>
      <c r="M141" s="26"/>
      <c r="N141" s="26"/>
      <c r="O141" s="26"/>
    </row>
    <row r="142" spans="1:15" ht="15.75" x14ac:dyDescent="0.25">
      <c r="A142" s="3"/>
      <c r="B142" s="26"/>
      <c r="C142" s="2"/>
      <c r="D142" s="2"/>
      <c r="E142" s="2"/>
      <c r="F142" s="36"/>
      <c r="G142" s="36"/>
      <c r="H142" s="36"/>
      <c r="I142" s="36"/>
      <c r="J142" s="36"/>
      <c r="K142" s="36"/>
      <c r="L142" s="36"/>
      <c r="M142" s="26"/>
      <c r="N142" s="26"/>
      <c r="O142" s="26"/>
    </row>
    <row r="143" spans="1:15" ht="15.75" x14ac:dyDescent="0.25">
      <c r="A143" s="3"/>
      <c r="B143" s="26"/>
      <c r="C143" s="2" t="s">
        <v>92</v>
      </c>
      <c r="D143" s="2"/>
      <c r="E143" s="2"/>
      <c r="F143" s="36">
        <v>21100</v>
      </c>
      <c r="G143" s="36">
        <v>22800</v>
      </c>
      <c r="H143" s="36">
        <v>23700</v>
      </c>
      <c r="I143" s="36">
        <v>25000</v>
      </c>
      <c r="J143" s="36">
        <v>26000</v>
      </c>
      <c r="K143" s="36">
        <v>27100</v>
      </c>
      <c r="L143" s="36">
        <v>28200</v>
      </c>
      <c r="M143" s="26"/>
      <c r="N143" s="26"/>
      <c r="O143" s="26"/>
    </row>
    <row r="144" spans="1:15" ht="15.75" x14ac:dyDescent="0.25">
      <c r="A144" s="3"/>
      <c r="B144" s="26"/>
      <c r="C144" s="2"/>
      <c r="D144" s="2"/>
      <c r="E144" s="2" t="s">
        <v>93</v>
      </c>
      <c r="F144" s="36">
        <v>5400</v>
      </c>
      <c r="G144" s="36">
        <v>6300</v>
      </c>
      <c r="H144" s="36">
        <v>6600</v>
      </c>
      <c r="I144" s="36">
        <v>6900</v>
      </c>
      <c r="J144" s="36">
        <v>7100</v>
      </c>
      <c r="K144" s="36">
        <v>7300</v>
      </c>
      <c r="L144" s="36">
        <v>7500</v>
      </c>
      <c r="M144" s="26"/>
      <c r="N144" s="26"/>
      <c r="O144" s="26"/>
    </row>
    <row r="145" spans="1:22" ht="15.75" x14ac:dyDescent="0.25">
      <c r="A145" s="3"/>
      <c r="B145" s="26"/>
      <c r="C145" s="2"/>
      <c r="D145" s="2"/>
      <c r="E145" s="2" t="s">
        <v>94</v>
      </c>
      <c r="F145" s="36">
        <v>15700</v>
      </c>
      <c r="G145" s="36">
        <v>16600</v>
      </c>
      <c r="H145" s="67">
        <v>17100</v>
      </c>
      <c r="I145" s="67">
        <v>18100</v>
      </c>
      <c r="J145" s="67">
        <v>19000</v>
      </c>
      <c r="K145" s="67">
        <v>19800</v>
      </c>
      <c r="L145" s="67">
        <v>20700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:22" ht="15.75" x14ac:dyDescent="0.25">
      <c r="A146" s="3"/>
      <c r="B146" s="26"/>
      <c r="C146" s="2"/>
      <c r="D146" s="2"/>
      <c r="E146" s="2"/>
      <c r="F146" s="36"/>
      <c r="G146" s="36"/>
      <c r="H146" s="67"/>
      <c r="I146" s="67"/>
      <c r="J146" s="67"/>
      <c r="K146" s="67"/>
      <c r="L146" s="67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:22" ht="15.75" x14ac:dyDescent="0.25">
      <c r="A147" s="3"/>
      <c r="B147" s="26"/>
      <c r="C147" s="2" t="s">
        <v>95</v>
      </c>
      <c r="D147" s="2"/>
      <c r="E147" s="2"/>
      <c r="F147" s="36">
        <v>40500</v>
      </c>
      <c r="G147" s="36">
        <v>41920</v>
      </c>
      <c r="H147" s="67">
        <v>42740</v>
      </c>
      <c r="I147" s="67">
        <v>43380</v>
      </c>
      <c r="J147" s="67">
        <v>44050</v>
      </c>
      <c r="K147" s="67">
        <v>44770</v>
      </c>
      <c r="L147" s="67">
        <v>45540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:22" ht="15.75" x14ac:dyDescent="0.25">
      <c r="A148" s="3"/>
      <c r="B148" s="26"/>
      <c r="C148" s="2"/>
      <c r="D148" s="2"/>
      <c r="E148" s="2" t="s">
        <v>96</v>
      </c>
      <c r="F148" s="36">
        <v>85760</v>
      </c>
      <c r="G148" s="36">
        <v>86260</v>
      </c>
      <c r="H148" s="67">
        <v>89060</v>
      </c>
      <c r="I148" s="67">
        <v>90450</v>
      </c>
      <c r="J148" s="67">
        <v>92090</v>
      </c>
      <c r="K148" s="67">
        <v>93840</v>
      </c>
      <c r="L148" s="67">
        <v>95710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:22" ht="15.75" x14ac:dyDescent="0.25">
      <c r="A149" s="3"/>
      <c r="B149" s="26"/>
      <c r="C149" s="2"/>
      <c r="D149" s="2"/>
      <c r="E149" s="2" t="s">
        <v>97</v>
      </c>
      <c r="F149" s="36">
        <v>24840</v>
      </c>
      <c r="G149" s="36">
        <v>25190</v>
      </c>
      <c r="H149" s="67">
        <v>24930</v>
      </c>
      <c r="I149" s="67">
        <v>25450</v>
      </c>
      <c r="J149" s="67">
        <v>26080</v>
      </c>
      <c r="K149" s="67">
        <v>26730</v>
      </c>
      <c r="L149" s="67">
        <v>27400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:22" ht="15.75" x14ac:dyDescent="0.25">
      <c r="A150" s="3"/>
      <c r="B150" s="26"/>
      <c r="C150" s="78"/>
      <c r="D150" s="78"/>
      <c r="E150" s="78"/>
      <c r="F150" s="36"/>
      <c r="G150" s="36"/>
      <c r="H150" s="67"/>
      <c r="I150" s="67"/>
      <c r="J150" s="67"/>
      <c r="K150" s="67"/>
      <c r="L150" s="67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:22" ht="24.95" customHeight="1" x14ac:dyDescent="0.25">
      <c r="A151" s="3"/>
      <c r="B151" s="15"/>
      <c r="C151" s="77" t="s">
        <v>98</v>
      </c>
      <c r="D151" s="77"/>
      <c r="E151" s="77"/>
      <c r="F151" s="37">
        <v>1.0482689999999999</v>
      </c>
      <c r="G151" s="37">
        <v>1.0552680000000001</v>
      </c>
      <c r="H151" s="70">
        <v>1.069</v>
      </c>
      <c r="I151" s="70">
        <v>1.06</v>
      </c>
      <c r="J151" s="70">
        <v>1.0509999999999999</v>
      </c>
      <c r="K151" s="70">
        <v>1.048</v>
      </c>
      <c r="L151" s="70">
        <v>1.048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:22" ht="15.75" x14ac:dyDescent="0.25">
      <c r="A152" s="3"/>
      <c r="B152" s="15"/>
      <c r="C152" s="2"/>
      <c r="D152" s="2"/>
      <c r="E152" s="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:22" ht="15.75" x14ac:dyDescent="0.25">
      <c r="A153" s="3"/>
      <c r="B153" s="15"/>
      <c r="C153" s="2" t="s">
        <v>92</v>
      </c>
      <c r="D153" s="2"/>
      <c r="E153" s="2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:22" ht="15.75" x14ac:dyDescent="0.25">
      <c r="A154" s="3"/>
      <c r="B154" s="15"/>
      <c r="C154" s="2"/>
      <c r="D154" s="2"/>
      <c r="E154" s="2" t="s">
        <v>99</v>
      </c>
      <c r="F154" s="36">
        <v>11600</v>
      </c>
      <c r="G154" s="36">
        <v>12700</v>
      </c>
      <c r="H154" s="67">
        <v>13200</v>
      </c>
      <c r="I154" s="67">
        <v>13800</v>
      </c>
      <c r="J154" s="67">
        <v>14300</v>
      </c>
      <c r="K154" s="67">
        <v>14800</v>
      </c>
      <c r="L154" s="67">
        <v>15300</v>
      </c>
      <c r="M154" s="26"/>
      <c r="N154" s="26"/>
      <c r="O154" s="26"/>
      <c r="P154" s="60"/>
      <c r="Q154" s="60"/>
      <c r="R154" s="60"/>
      <c r="S154" s="60"/>
      <c r="T154" s="60"/>
      <c r="U154" s="60"/>
      <c r="V154" s="60"/>
    </row>
    <row r="155" spans="1:22" ht="15.75" x14ac:dyDescent="0.25">
      <c r="A155" s="3"/>
      <c r="B155" s="15"/>
      <c r="C155" s="2"/>
      <c r="D155" s="2"/>
      <c r="E155" s="2" t="s">
        <v>100</v>
      </c>
      <c r="F155" s="36">
        <v>9500</v>
      </c>
      <c r="G155" s="36">
        <v>10100</v>
      </c>
      <c r="H155" s="67">
        <v>10500</v>
      </c>
      <c r="I155" s="67">
        <v>11200</v>
      </c>
      <c r="J155" s="67">
        <v>11700</v>
      </c>
      <c r="K155" s="67">
        <v>12300</v>
      </c>
      <c r="L155" s="67">
        <v>12900</v>
      </c>
      <c r="M155" s="26"/>
      <c r="N155" s="26"/>
      <c r="O155" s="26"/>
      <c r="P155" s="60"/>
      <c r="Q155" s="60"/>
      <c r="R155" s="60"/>
      <c r="S155" s="60"/>
      <c r="T155" s="60"/>
      <c r="U155" s="60"/>
      <c r="V155" s="60"/>
    </row>
    <row r="156" spans="1:22" ht="15.75" x14ac:dyDescent="0.25">
      <c r="A156" s="3"/>
      <c r="B156" s="15"/>
      <c r="C156" s="2" t="s">
        <v>101</v>
      </c>
      <c r="D156" s="2"/>
      <c r="E156" s="2"/>
      <c r="F156" s="36"/>
      <c r="G156" s="36"/>
      <c r="H156" s="67"/>
      <c r="I156" s="67"/>
      <c r="J156" s="67"/>
      <c r="K156" s="67"/>
      <c r="L156" s="67"/>
      <c r="M156" s="26"/>
      <c r="N156" s="26"/>
      <c r="O156" s="26"/>
      <c r="P156" s="60"/>
      <c r="Q156" s="60"/>
      <c r="R156" s="60"/>
      <c r="S156" s="60"/>
      <c r="T156" s="60"/>
      <c r="U156" s="60"/>
      <c r="V156" s="60"/>
    </row>
    <row r="157" spans="1:22" ht="15.75" x14ac:dyDescent="0.25">
      <c r="A157" s="3"/>
      <c r="B157" s="15"/>
      <c r="C157" s="2"/>
      <c r="D157" s="2"/>
      <c r="E157" s="2" t="s">
        <v>99</v>
      </c>
      <c r="F157" s="36">
        <v>47600</v>
      </c>
      <c r="G157" s="36">
        <v>47500</v>
      </c>
      <c r="H157" s="67">
        <v>49100</v>
      </c>
      <c r="I157" s="67">
        <v>49300</v>
      </c>
      <c r="J157" s="67">
        <v>49900</v>
      </c>
      <c r="K157" s="67">
        <v>50900</v>
      </c>
      <c r="L157" s="67">
        <v>51800</v>
      </c>
      <c r="M157" s="26"/>
      <c r="N157" s="26"/>
      <c r="O157" s="26"/>
      <c r="P157" s="60"/>
      <c r="Q157" s="60"/>
      <c r="R157" s="60"/>
      <c r="S157" s="60"/>
      <c r="T157" s="60"/>
      <c r="U157" s="60"/>
      <c r="V157" s="60"/>
    </row>
    <row r="158" spans="1:22" ht="15.75" x14ac:dyDescent="0.25">
      <c r="A158" s="3"/>
      <c r="B158" s="15"/>
      <c r="C158" s="2"/>
      <c r="D158" s="2"/>
      <c r="E158" s="2" t="s">
        <v>100</v>
      </c>
      <c r="F158" s="36">
        <v>35200</v>
      </c>
      <c r="G158" s="36">
        <v>35700</v>
      </c>
      <c r="H158" s="67">
        <v>36200</v>
      </c>
      <c r="I158" s="67">
        <v>35900</v>
      </c>
      <c r="J158" s="67">
        <v>36200</v>
      </c>
      <c r="K158" s="67">
        <v>36700</v>
      </c>
      <c r="L158" s="67">
        <v>37400</v>
      </c>
      <c r="M158" s="26"/>
      <c r="N158" s="26"/>
      <c r="O158" s="26"/>
      <c r="P158" s="61"/>
      <c r="Q158" s="61"/>
      <c r="R158" s="61"/>
      <c r="S158" s="61"/>
      <c r="T158" s="61"/>
      <c r="U158" s="61"/>
      <c r="V158" s="61"/>
    </row>
    <row r="159" spans="1:22" ht="15.75" x14ac:dyDescent="0.25">
      <c r="A159" s="3"/>
      <c r="B159" s="15"/>
      <c r="C159" s="2" t="s">
        <v>102</v>
      </c>
      <c r="D159" s="2"/>
      <c r="E159" s="2"/>
      <c r="F159" s="36"/>
      <c r="G159" s="36"/>
      <c r="H159" s="67"/>
      <c r="I159" s="67"/>
      <c r="J159" s="67"/>
      <c r="K159" s="67"/>
      <c r="L159" s="67"/>
      <c r="M159" s="26"/>
      <c r="N159" s="26"/>
      <c r="O159" s="26"/>
      <c r="P159" s="61"/>
      <c r="Q159" s="61"/>
      <c r="R159" s="61"/>
      <c r="S159" s="61"/>
      <c r="T159" s="61"/>
      <c r="U159" s="61"/>
      <c r="V159" s="61"/>
    </row>
    <row r="160" spans="1:22" ht="15.75" x14ac:dyDescent="0.25">
      <c r="A160" s="3"/>
      <c r="B160" s="15"/>
      <c r="C160" s="2"/>
      <c r="D160" s="2"/>
      <c r="E160" s="2" t="s">
        <v>99</v>
      </c>
      <c r="F160" s="36">
        <v>560000</v>
      </c>
      <c r="G160" s="36">
        <v>631000</v>
      </c>
      <c r="H160" s="67">
        <v>682000</v>
      </c>
      <c r="I160" s="67">
        <v>721000</v>
      </c>
      <c r="J160" s="67">
        <v>755000</v>
      </c>
      <c r="K160" s="67">
        <v>795000</v>
      </c>
      <c r="L160" s="67">
        <v>838000</v>
      </c>
      <c r="M160" s="26"/>
      <c r="N160" s="26"/>
      <c r="O160" s="26"/>
      <c r="P160" s="61"/>
      <c r="Q160" s="61"/>
      <c r="R160" s="61"/>
      <c r="S160" s="61"/>
      <c r="T160" s="61"/>
      <c r="U160" s="61"/>
      <c r="V160" s="61"/>
    </row>
    <row r="161" spans="1:22" ht="15.75" x14ac:dyDescent="0.25">
      <c r="A161" s="3"/>
      <c r="B161" s="15"/>
      <c r="C161" s="2"/>
      <c r="D161" s="2"/>
      <c r="E161" s="2" t="s">
        <v>100</v>
      </c>
      <c r="F161" s="36">
        <v>335000</v>
      </c>
      <c r="G161" s="36">
        <v>378000</v>
      </c>
      <c r="H161" s="67">
        <v>402000</v>
      </c>
      <c r="I161" s="67">
        <v>427000</v>
      </c>
      <c r="J161" s="67">
        <v>451000</v>
      </c>
      <c r="K161" s="67">
        <v>478000</v>
      </c>
      <c r="L161" s="67">
        <v>507000</v>
      </c>
      <c r="M161" s="26"/>
      <c r="N161" s="26"/>
      <c r="O161" s="26"/>
      <c r="P161" s="36"/>
      <c r="Q161" s="36"/>
      <c r="R161" s="36"/>
      <c r="S161" s="36"/>
      <c r="T161" s="36"/>
      <c r="U161" s="36"/>
      <c r="V161" s="36"/>
    </row>
    <row r="162" spans="1:22" ht="15.75" x14ac:dyDescent="0.25">
      <c r="A162" s="3"/>
      <c r="B162" s="15"/>
      <c r="C162" s="2"/>
      <c r="D162" s="2"/>
      <c r="E162" s="2"/>
      <c r="F162" s="46"/>
      <c r="G162" s="46"/>
      <c r="H162" s="46"/>
      <c r="I162" s="46"/>
      <c r="J162" s="46"/>
      <c r="K162" s="46"/>
      <c r="L162" s="46"/>
      <c r="M162" s="26"/>
      <c r="N162" s="26"/>
      <c r="O162" s="26"/>
      <c r="P162" s="61"/>
      <c r="Q162" s="61"/>
      <c r="R162" s="61"/>
      <c r="S162" s="61"/>
      <c r="T162" s="61"/>
      <c r="U162" s="61"/>
      <c r="V162" s="61"/>
    </row>
    <row r="163" spans="1:22" ht="16.5" thickBot="1" x14ac:dyDescent="0.3">
      <c r="A163" s="3"/>
      <c r="B163" s="11" t="s">
        <v>103</v>
      </c>
      <c r="C163" s="12"/>
      <c r="D163" s="12"/>
      <c r="E163" s="12"/>
      <c r="F163" s="48"/>
      <c r="G163" s="48"/>
      <c r="H163" s="48"/>
      <c r="I163" s="48"/>
      <c r="J163" s="48"/>
      <c r="K163" s="48"/>
      <c r="L163" s="48"/>
      <c r="M163" s="26"/>
      <c r="N163" s="26"/>
      <c r="O163" s="26"/>
      <c r="P163" s="61"/>
      <c r="Q163" s="61"/>
      <c r="R163" s="61"/>
      <c r="S163" s="61"/>
      <c r="T163" s="61"/>
      <c r="U163" s="61"/>
      <c r="V163" s="61"/>
    </row>
    <row r="164" spans="1:22" ht="16.5" thickTop="1" x14ac:dyDescent="0.25">
      <c r="A164" s="3"/>
      <c r="B164" s="26"/>
      <c r="C164" s="3" t="s">
        <v>23</v>
      </c>
      <c r="D164" s="3"/>
      <c r="E164" s="3"/>
      <c r="F164" s="32">
        <v>535600</v>
      </c>
      <c r="G164" s="32">
        <v>545331</v>
      </c>
      <c r="H164" s="69">
        <v>559114</v>
      </c>
      <c r="I164" s="69">
        <v>583247</v>
      </c>
      <c r="J164" s="69">
        <v>550132</v>
      </c>
      <c r="K164" s="69">
        <v>530443</v>
      </c>
      <c r="L164" s="69">
        <v>538115</v>
      </c>
      <c r="M164" s="26"/>
      <c r="N164" s="26"/>
      <c r="O164" s="26"/>
      <c r="P164" s="61"/>
      <c r="Q164" s="61"/>
      <c r="R164" s="61"/>
      <c r="S164" s="61"/>
      <c r="T164" s="61"/>
      <c r="U164" s="61"/>
      <c r="V164" s="61"/>
    </row>
    <row r="165" spans="1:22" ht="15.75" x14ac:dyDescent="0.25">
      <c r="A165" s="3"/>
      <c r="B165" s="15"/>
      <c r="C165" s="2"/>
      <c r="D165" s="2"/>
      <c r="E165" s="2"/>
      <c r="F165" s="50"/>
      <c r="G165" s="50"/>
      <c r="H165" s="50"/>
      <c r="I165" s="49"/>
      <c r="J165" s="49"/>
      <c r="K165" s="49"/>
      <c r="L165" s="49"/>
      <c r="M165" s="26"/>
      <c r="N165" s="26"/>
      <c r="O165" s="26"/>
      <c r="P165" s="36"/>
      <c r="Q165" s="36"/>
      <c r="R165" s="36"/>
      <c r="S165" s="36"/>
      <c r="T165" s="36"/>
      <c r="U165" s="36"/>
      <c r="V165" s="36"/>
    </row>
    <row r="166" spans="1:22" x14ac:dyDescent="0.2">
      <c r="A166" s="26"/>
      <c r="B166" s="26"/>
      <c r="C166" s="26"/>
      <c r="D166" s="26"/>
      <c r="E166" s="26"/>
      <c r="F166" s="46"/>
      <c r="G166" s="46"/>
      <c r="H166" s="46"/>
      <c r="I166" s="46"/>
      <c r="J166" s="46"/>
      <c r="K166" s="46"/>
      <c r="L166" s="46"/>
      <c r="M166" s="26"/>
      <c r="N166" s="26"/>
      <c r="O166" s="26"/>
      <c r="P166" s="61"/>
      <c r="Q166" s="61"/>
      <c r="R166" s="61"/>
      <c r="S166" s="61"/>
      <c r="T166" s="61"/>
      <c r="U166" s="61"/>
      <c r="V166" s="61"/>
    </row>
    <row r="167" spans="1:22" s="4" customFormat="1" ht="49.5" customHeight="1" x14ac:dyDescent="0.2">
      <c r="A167" s="13" t="s">
        <v>104</v>
      </c>
      <c r="B167" s="15"/>
      <c r="C167" s="18"/>
      <c r="D167" s="18"/>
      <c r="E167" s="18"/>
      <c r="F167" s="47"/>
      <c r="G167" s="47"/>
      <c r="H167" s="47"/>
      <c r="I167" s="47"/>
      <c r="J167" s="47"/>
      <c r="K167" s="47"/>
      <c r="L167" s="47"/>
      <c r="P167" s="61"/>
      <c r="Q167" s="61"/>
      <c r="R167" s="61"/>
      <c r="S167" s="61"/>
      <c r="T167" s="61"/>
      <c r="U167" s="61"/>
      <c r="V167" s="61"/>
    </row>
    <row r="168" spans="1:22" ht="21" customHeight="1" thickBot="1" x14ac:dyDescent="0.3">
      <c r="A168" s="3"/>
      <c r="B168" s="11" t="s">
        <v>105</v>
      </c>
      <c r="C168" s="12"/>
      <c r="D168" s="12"/>
      <c r="E168" s="12"/>
      <c r="F168" s="48"/>
      <c r="G168" s="48"/>
      <c r="H168" s="48"/>
      <c r="I168" s="48"/>
      <c r="J168" s="48"/>
      <c r="K168" s="48"/>
      <c r="L168" s="48"/>
      <c r="M168" s="26"/>
      <c r="N168" s="26"/>
      <c r="O168" s="26"/>
      <c r="P168" s="61"/>
      <c r="Q168" s="61"/>
      <c r="R168" s="61"/>
      <c r="S168" s="61"/>
      <c r="T168" s="61"/>
      <c r="U168" s="61"/>
      <c r="V168" s="61"/>
    </row>
    <row r="169" spans="1:22" ht="16.5" thickTop="1" x14ac:dyDescent="0.25">
      <c r="A169" s="3"/>
      <c r="B169" s="26"/>
      <c r="C169" s="3" t="s">
        <v>23</v>
      </c>
      <c r="D169" s="3"/>
      <c r="E169" s="3"/>
      <c r="F169" s="32">
        <v>910415</v>
      </c>
      <c r="G169" s="69">
        <v>927876</v>
      </c>
      <c r="H169" s="69">
        <v>955200</v>
      </c>
      <c r="I169" s="69">
        <v>967100</v>
      </c>
      <c r="J169" s="69">
        <v>999500</v>
      </c>
      <c r="K169" s="69">
        <v>1025900</v>
      </c>
      <c r="L169" s="69">
        <v>1055300</v>
      </c>
      <c r="M169" s="26"/>
      <c r="N169" s="26"/>
      <c r="O169" s="26"/>
      <c r="P169" s="62"/>
      <c r="Q169" s="62"/>
      <c r="R169" s="62"/>
      <c r="S169" s="62"/>
      <c r="T169" s="62"/>
      <c r="U169" s="62"/>
      <c r="V169" s="62"/>
    </row>
    <row r="170" spans="1:22" ht="12" customHeight="1" x14ac:dyDescent="0.25">
      <c r="A170" s="3"/>
      <c r="B170" s="2"/>
      <c r="C170" s="16"/>
      <c r="D170" s="2"/>
      <c r="E170" s="2"/>
      <c r="F170" s="23"/>
      <c r="G170" s="40"/>
      <c r="H170" s="40"/>
      <c r="I170" s="40"/>
      <c r="J170" s="40"/>
      <c r="K170" s="40"/>
      <c r="L170" s="40"/>
      <c r="M170" s="26"/>
      <c r="N170" s="26"/>
      <c r="O170" s="26"/>
      <c r="P170" s="63"/>
      <c r="Q170" s="63"/>
      <c r="R170" s="63"/>
      <c r="S170" s="63"/>
      <c r="T170" s="63"/>
      <c r="U170" s="63"/>
      <c r="V170" s="63"/>
    </row>
    <row r="171" spans="1:22" ht="18" customHeight="1" x14ac:dyDescent="0.25">
      <c r="A171" s="3"/>
      <c r="B171" s="2"/>
      <c r="C171" s="16" t="s">
        <v>106</v>
      </c>
      <c r="D171" s="2"/>
      <c r="E171" s="2"/>
      <c r="F171" s="27">
        <v>692814</v>
      </c>
      <c r="G171" s="34">
        <v>706246</v>
      </c>
      <c r="H171" s="34">
        <v>719000</v>
      </c>
      <c r="I171" s="34">
        <v>745300</v>
      </c>
      <c r="J171" s="34">
        <v>768500</v>
      </c>
      <c r="K171" s="34">
        <v>793600</v>
      </c>
      <c r="L171" s="34">
        <v>822700</v>
      </c>
      <c r="M171" s="26"/>
      <c r="N171" s="26"/>
      <c r="O171" s="26"/>
      <c r="P171" s="64"/>
      <c r="Q171" s="64"/>
      <c r="R171" s="64"/>
      <c r="S171" s="64"/>
      <c r="T171" s="64"/>
      <c r="U171" s="64"/>
      <c r="V171" s="64"/>
    </row>
    <row r="172" spans="1:22" ht="15.75" x14ac:dyDescent="0.25">
      <c r="A172" s="3"/>
      <c r="B172" s="26"/>
      <c r="C172" s="16" t="s">
        <v>107</v>
      </c>
      <c r="D172" s="2"/>
      <c r="E172" s="2"/>
      <c r="F172" s="27">
        <v>217601</v>
      </c>
      <c r="G172" s="34">
        <v>221630</v>
      </c>
      <c r="H172" s="34">
        <v>236200</v>
      </c>
      <c r="I172" s="34">
        <v>221800</v>
      </c>
      <c r="J172" s="34">
        <v>231000</v>
      </c>
      <c r="K172" s="34">
        <v>232300</v>
      </c>
      <c r="L172" s="34">
        <v>232600</v>
      </c>
      <c r="M172" s="26"/>
      <c r="N172" s="26"/>
      <c r="O172" s="26"/>
      <c r="P172" s="64"/>
      <c r="Q172" s="64"/>
      <c r="R172" s="64"/>
      <c r="S172" s="64"/>
      <c r="T172" s="64"/>
      <c r="U172" s="64"/>
      <c r="V172" s="64"/>
    </row>
    <row r="173" spans="1:22" ht="9" customHeight="1" x14ac:dyDescent="0.25">
      <c r="A173" s="3"/>
      <c r="B173" s="2"/>
      <c r="C173" s="2"/>
      <c r="D173" s="2"/>
      <c r="E173" s="2"/>
      <c r="F173" s="23"/>
      <c r="G173" s="40"/>
      <c r="H173" s="40"/>
      <c r="I173" s="40"/>
      <c r="J173" s="40"/>
      <c r="K173" s="40"/>
      <c r="L173" s="40"/>
      <c r="M173" s="26"/>
      <c r="N173" s="26"/>
      <c r="O173" s="26"/>
      <c r="P173" s="65"/>
      <c r="Q173" s="65"/>
      <c r="R173" s="65"/>
      <c r="S173" s="65"/>
      <c r="T173" s="65"/>
      <c r="U173" s="65"/>
      <c r="V173" s="65"/>
    </row>
    <row r="174" spans="1:22" ht="15.75" customHeight="1" x14ac:dyDescent="0.25">
      <c r="A174" s="3"/>
      <c r="B174" s="2"/>
      <c r="C174" s="16" t="s">
        <v>108</v>
      </c>
      <c r="D174" s="2"/>
      <c r="E174" s="2"/>
      <c r="F174" s="27">
        <v>21300</v>
      </c>
      <c r="G174" s="34">
        <v>21300</v>
      </c>
      <c r="H174" s="34">
        <v>21500</v>
      </c>
      <c r="I174" s="34">
        <v>21900</v>
      </c>
      <c r="J174" s="34">
        <v>22200</v>
      </c>
      <c r="K174" s="34">
        <v>22600</v>
      </c>
      <c r="L174" s="34">
        <v>23000</v>
      </c>
      <c r="M174" s="26"/>
      <c r="N174" s="26"/>
      <c r="O174" s="26"/>
      <c r="P174" s="65"/>
      <c r="Q174" s="65"/>
      <c r="R174" s="65"/>
      <c r="S174" s="65"/>
      <c r="T174" s="65"/>
      <c r="U174" s="65"/>
      <c r="V174" s="65"/>
    </row>
    <row r="175" spans="1:22" ht="15.75" x14ac:dyDescent="0.25">
      <c r="A175" s="3"/>
      <c r="B175" s="26"/>
      <c r="C175" s="16" t="s">
        <v>109</v>
      </c>
      <c r="D175" s="2"/>
      <c r="E175" s="2"/>
      <c r="F175" s="27">
        <v>11400</v>
      </c>
      <c r="G175" s="34">
        <v>11800</v>
      </c>
      <c r="H175" s="34">
        <v>12300</v>
      </c>
      <c r="I175" s="34">
        <v>12700</v>
      </c>
      <c r="J175" s="34">
        <v>12900</v>
      </c>
      <c r="K175" s="34">
        <v>12800</v>
      </c>
      <c r="L175" s="34">
        <v>12500</v>
      </c>
      <c r="M175" s="26"/>
      <c r="N175" s="26"/>
      <c r="O175" s="26"/>
      <c r="P175" s="64"/>
      <c r="Q175" s="64"/>
      <c r="R175" s="64"/>
      <c r="S175" s="64"/>
      <c r="T175" s="64"/>
      <c r="U175" s="64"/>
      <c r="V175" s="64"/>
    </row>
    <row r="176" spans="1:22" ht="9" customHeight="1" x14ac:dyDescent="0.25">
      <c r="A176" s="3"/>
      <c r="B176" s="2"/>
      <c r="C176" s="2"/>
      <c r="D176" s="2"/>
      <c r="E176" s="2"/>
      <c r="F176" s="27"/>
      <c r="G176" s="34"/>
      <c r="H176" s="34"/>
      <c r="I176" s="34"/>
      <c r="J176" s="34"/>
      <c r="K176" s="34"/>
      <c r="L176" s="34"/>
      <c r="M176" s="26"/>
      <c r="N176" s="26"/>
      <c r="O176" s="26"/>
      <c r="P176" s="65"/>
      <c r="Q176" s="65"/>
      <c r="R176" s="65"/>
      <c r="S176" s="65"/>
      <c r="T176" s="65"/>
      <c r="U176" s="65"/>
      <c r="V176" s="65"/>
    </row>
    <row r="177" spans="1:22" ht="18" customHeight="1" x14ac:dyDescent="0.25">
      <c r="A177" s="3"/>
      <c r="B177" s="2"/>
      <c r="C177" s="16" t="s">
        <v>110</v>
      </c>
      <c r="D177" s="2"/>
      <c r="E177" s="2"/>
      <c r="F177" s="27">
        <v>31500</v>
      </c>
      <c r="G177" s="34">
        <v>32200</v>
      </c>
      <c r="H177" s="34">
        <v>32300</v>
      </c>
      <c r="I177" s="34">
        <v>32900</v>
      </c>
      <c r="J177" s="34">
        <v>33400</v>
      </c>
      <c r="K177" s="34">
        <v>34000</v>
      </c>
      <c r="L177" s="34">
        <v>34600</v>
      </c>
      <c r="M177" s="26"/>
      <c r="N177" s="26"/>
      <c r="O177" s="26"/>
      <c r="P177" s="65"/>
      <c r="Q177" s="65"/>
      <c r="R177" s="65"/>
      <c r="S177" s="65"/>
      <c r="T177" s="65"/>
      <c r="U177" s="65"/>
      <c r="V177" s="65"/>
    </row>
    <row r="178" spans="1:22" ht="15.75" x14ac:dyDescent="0.25">
      <c r="A178" s="3"/>
      <c r="B178" s="26"/>
      <c r="C178" s="16" t="s">
        <v>111</v>
      </c>
      <c r="D178" s="2"/>
      <c r="E178" s="2"/>
      <c r="F178" s="27">
        <v>15300</v>
      </c>
      <c r="G178" s="34">
        <v>15600</v>
      </c>
      <c r="H178" s="34">
        <v>15900</v>
      </c>
      <c r="I178" s="34">
        <v>16300</v>
      </c>
      <c r="J178" s="34">
        <v>16800</v>
      </c>
      <c r="K178" s="34">
        <v>17300</v>
      </c>
      <c r="L178" s="34">
        <v>17700</v>
      </c>
      <c r="M178" s="26"/>
      <c r="N178" s="26"/>
      <c r="O178" s="26"/>
      <c r="P178" s="64"/>
      <c r="Q178" s="64"/>
      <c r="R178" s="64"/>
      <c r="S178" s="64"/>
      <c r="T178" s="64"/>
      <c r="U178" s="64"/>
      <c r="V178" s="64"/>
    </row>
    <row r="179" spans="1:22" ht="9" customHeight="1" x14ac:dyDescent="0.25">
      <c r="A179" s="3"/>
      <c r="B179" s="2"/>
      <c r="C179" s="2"/>
      <c r="D179" s="2"/>
      <c r="E179" s="2"/>
      <c r="F179" s="23"/>
      <c r="G179" s="40"/>
      <c r="H179" s="40"/>
      <c r="I179" s="40"/>
      <c r="J179" s="40"/>
      <c r="K179" s="40"/>
      <c r="L179" s="40"/>
      <c r="M179" s="26"/>
      <c r="N179" s="26"/>
      <c r="O179" s="26"/>
      <c r="P179" s="65"/>
      <c r="Q179" s="65"/>
      <c r="R179" s="65"/>
      <c r="S179" s="65"/>
      <c r="T179" s="65"/>
      <c r="U179" s="65"/>
      <c r="V179" s="65"/>
    </row>
    <row r="180" spans="1:22" ht="18" customHeight="1" x14ac:dyDescent="0.25">
      <c r="A180" s="3"/>
      <c r="B180" s="2"/>
      <c r="C180" s="16" t="s">
        <v>112</v>
      </c>
      <c r="D180" s="2"/>
      <c r="E180" s="2"/>
      <c r="F180" s="33">
        <v>1.033032</v>
      </c>
      <c r="G180" s="71">
        <v>1.0301899999999999</v>
      </c>
      <c r="H180" s="40">
        <v>1.0349999999999999</v>
      </c>
      <c r="I180" s="40">
        <v>1.0349999999999999</v>
      </c>
      <c r="J180" s="40">
        <v>1.0349999999999999</v>
      </c>
      <c r="K180" s="40">
        <v>1.0349999999999999</v>
      </c>
      <c r="L180" s="40">
        <v>1.0349999999999999</v>
      </c>
      <c r="M180" s="26"/>
      <c r="N180" s="26"/>
      <c r="O180" s="26"/>
      <c r="P180" s="65"/>
      <c r="Q180" s="65"/>
      <c r="R180" s="65"/>
      <c r="S180" s="65"/>
      <c r="T180" s="65"/>
      <c r="U180" s="65"/>
      <c r="V180" s="65"/>
    </row>
    <row r="181" spans="1:22" ht="18" customHeight="1" x14ac:dyDescent="0.25">
      <c r="A181" s="3"/>
      <c r="B181" s="2"/>
      <c r="C181" s="16" t="s">
        <v>113</v>
      </c>
      <c r="D181" s="2"/>
      <c r="E181" s="2"/>
      <c r="F181" s="33">
        <v>1.2477993407451868</v>
      </c>
      <c r="G181" s="71">
        <v>1.199684</v>
      </c>
      <c r="H181" s="71">
        <v>1.2049797397846032</v>
      </c>
      <c r="I181" s="71">
        <v>1.0709223053249068</v>
      </c>
      <c r="J181" s="71">
        <v>1.0646645272487218</v>
      </c>
      <c r="K181" s="71">
        <v>1.05</v>
      </c>
      <c r="L181" s="71">
        <v>1.05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:22" s="4" customFormat="1" ht="12" customHeight="1" x14ac:dyDescent="0.25">
      <c r="A182" s="3"/>
      <c r="B182" s="15"/>
      <c r="C182" s="2"/>
      <c r="D182" s="2"/>
      <c r="E182" s="2"/>
      <c r="G182" s="47"/>
      <c r="H182" s="47"/>
      <c r="I182" s="47"/>
      <c r="J182" s="47"/>
      <c r="K182" s="47"/>
      <c r="L182" s="47"/>
    </row>
    <row r="183" spans="1:22" ht="15" customHeight="1" thickBot="1" x14ac:dyDescent="0.3">
      <c r="A183" s="3"/>
      <c r="B183" s="11" t="s">
        <v>114</v>
      </c>
      <c r="C183" s="12"/>
      <c r="D183" s="12"/>
      <c r="E183" s="12"/>
      <c r="F183" s="66"/>
      <c r="G183" s="48"/>
      <c r="H183" s="48"/>
      <c r="I183" s="48"/>
      <c r="J183" s="48"/>
      <c r="K183" s="48"/>
      <c r="L183" s="48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:22" ht="16.5" thickTop="1" x14ac:dyDescent="0.25">
      <c r="A184" s="3"/>
      <c r="B184" s="2"/>
      <c r="C184" s="3" t="s">
        <v>115</v>
      </c>
      <c r="D184" s="3"/>
      <c r="E184" s="3"/>
      <c r="F184" s="55">
        <v>7237862</v>
      </c>
      <c r="G184" s="55">
        <v>7467700</v>
      </c>
      <c r="H184" s="55">
        <v>7366900</v>
      </c>
      <c r="I184" s="55">
        <v>7379600</v>
      </c>
      <c r="J184" s="55">
        <v>7509000</v>
      </c>
      <c r="K184" s="55">
        <v>7781000</v>
      </c>
      <c r="L184" s="55">
        <v>8314200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:22" ht="15.75" x14ac:dyDescent="0.25">
      <c r="A185" s="3"/>
      <c r="B185" s="2"/>
      <c r="C185" s="2" t="s">
        <v>116</v>
      </c>
      <c r="D185" s="2"/>
      <c r="E185" s="2"/>
      <c r="F185" s="24">
        <v>6759561.6349520944</v>
      </c>
      <c r="G185" s="24">
        <v>7023300</v>
      </c>
      <c r="H185" s="24">
        <v>7212800</v>
      </c>
      <c r="I185" s="24">
        <v>7500500</v>
      </c>
      <c r="J185" s="24">
        <v>7677100</v>
      </c>
      <c r="K185" s="24">
        <v>7960800</v>
      </c>
      <c r="L185" s="24">
        <v>8314200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:22" ht="15.75" x14ac:dyDescent="0.25">
      <c r="A186" s="3"/>
      <c r="B186" s="2"/>
      <c r="C186" s="2"/>
      <c r="D186" s="2"/>
      <c r="E186" s="2"/>
      <c r="F186" s="52"/>
      <c r="G186" s="52"/>
      <c r="H186" s="72"/>
      <c r="I186" s="72"/>
      <c r="J186" s="72"/>
      <c r="K186" s="72"/>
      <c r="L186" s="72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:22" ht="15.75" x14ac:dyDescent="0.25">
      <c r="A187" s="3"/>
      <c r="B187" s="2"/>
      <c r="C187" s="2" t="s">
        <v>117</v>
      </c>
      <c r="D187" s="2"/>
      <c r="E187" s="2"/>
      <c r="F187" s="52"/>
      <c r="G187" s="52"/>
      <c r="H187" s="72"/>
      <c r="I187" s="72"/>
      <c r="J187" s="72"/>
      <c r="K187" s="72"/>
      <c r="L187" s="72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:22" ht="15.75" x14ac:dyDescent="0.25">
      <c r="A188" s="3"/>
      <c r="B188" s="2"/>
      <c r="C188" s="2"/>
      <c r="D188" s="2" t="s">
        <v>118</v>
      </c>
      <c r="E188" s="2"/>
      <c r="F188" s="24">
        <v>1793811.6334856679</v>
      </c>
      <c r="G188" s="24">
        <v>1877600</v>
      </c>
      <c r="H188" s="24">
        <v>1950400</v>
      </c>
      <c r="I188" s="24">
        <v>2191500</v>
      </c>
      <c r="J188" s="24">
        <v>2269600</v>
      </c>
      <c r="K188" s="24">
        <v>2354100</v>
      </c>
      <c r="L188" s="24">
        <v>2448400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:22" ht="15.75" x14ac:dyDescent="0.25">
      <c r="A189" s="3"/>
      <c r="B189" s="2"/>
      <c r="C189" s="2"/>
      <c r="D189" s="2" t="s">
        <v>119</v>
      </c>
      <c r="E189" s="2"/>
      <c r="F189" s="58"/>
      <c r="G189" s="58"/>
      <c r="H189" s="73"/>
      <c r="I189" s="73"/>
      <c r="J189" s="73"/>
      <c r="K189" s="73"/>
      <c r="L189" s="73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:22" ht="14.25" customHeight="1" x14ac:dyDescent="0.25">
      <c r="A190" s="3"/>
      <c r="B190" s="2"/>
      <c r="C190" s="2"/>
      <c r="D190" s="2"/>
      <c r="E190" s="2" t="s">
        <v>120</v>
      </c>
      <c r="F190" s="24">
        <v>3001893.0279884525</v>
      </c>
      <c r="G190" s="24">
        <v>3125300</v>
      </c>
      <c r="H190" s="24">
        <v>3226400</v>
      </c>
      <c r="I190" s="24">
        <v>3266100</v>
      </c>
      <c r="J190" s="24">
        <v>3313000</v>
      </c>
      <c r="K190" s="24">
        <v>3423600</v>
      </c>
      <c r="L190" s="24">
        <v>3575600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:22" ht="15.75" x14ac:dyDescent="0.25">
      <c r="A191" s="3"/>
      <c r="B191" s="2"/>
      <c r="C191" s="2"/>
      <c r="D191" s="2" t="s">
        <v>121</v>
      </c>
      <c r="E191" s="2"/>
      <c r="F191" s="24">
        <v>1963856.9734779736</v>
      </c>
      <c r="G191" s="24">
        <v>2020400</v>
      </c>
      <c r="H191" s="24">
        <v>2036100</v>
      </c>
      <c r="I191" s="24">
        <v>2042900</v>
      </c>
      <c r="J191" s="24">
        <v>2094500</v>
      </c>
      <c r="K191" s="24">
        <v>2183100</v>
      </c>
      <c r="L191" s="24">
        <v>2290200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:22" ht="15.75" x14ac:dyDescent="0.25">
      <c r="A192" s="3"/>
      <c r="B192" s="2"/>
      <c r="C192" s="2"/>
      <c r="D192" s="2"/>
      <c r="E192" s="2"/>
      <c r="F192" s="59"/>
      <c r="G192" s="59"/>
      <c r="H192" s="59"/>
      <c r="I192" s="59"/>
      <c r="J192" s="59"/>
      <c r="K192" s="59"/>
      <c r="L192" s="59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:14" s="18" customFormat="1" ht="18.75" x14ac:dyDescent="0.25">
      <c r="A193" s="13"/>
      <c r="C193" s="2" t="s">
        <v>122</v>
      </c>
      <c r="D193" s="2"/>
      <c r="E193" s="2"/>
      <c r="F193" s="56">
        <v>36538170.999741048</v>
      </c>
      <c r="G193" s="56">
        <v>37963700</v>
      </c>
      <c r="H193" s="56">
        <v>38988400</v>
      </c>
      <c r="I193" s="56">
        <v>40543400</v>
      </c>
      <c r="J193" s="56">
        <v>41498000</v>
      </c>
      <c r="K193" s="56">
        <v>43031600</v>
      </c>
      <c r="L193" s="56">
        <v>44941800</v>
      </c>
    </row>
    <row r="194" spans="1:14" ht="18.75" x14ac:dyDescent="0.25">
      <c r="A194" s="13"/>
      <c r="B194" s="15"/>
      <c r="C194" s="2" t="s">
        <v>123</v>
      </c>
      <c r="D194" s="2"/>
      <c r="E194" s="2"/>
      <c r="F194" s="57">
        <v>373326</v>
      </c>
      <c r="G194" s="57">
        <v>375978</v>
      </c>
      <c r="H194" s="57">
        <v>376379</v>
      </c>
      <c r="I194" s="57">
        <v>377569</v>
      </c>
      <c r="J194" s="57">
        <v>376474</v>
      </c>
      <c r="K194" s="57">
        <v>379665</v>
      </c>
      <c r="L194" s="57">
        <v>384841</v>
      </c>
      <c r="M194" s="26"/>
      <c r="N194" s="26"/>
    </row>
    <row r="195" spans="1:14" ht="18.75" x14ac:dyDescent="0.25">
      <c r="A195" s="13"/>
      <c r="B195" s="15"/>
      <c r="C195" s="2"/>
      <c r="D195" s="2"/>
      <c r="E195" s="2"/>
      <c r="F195" s="49"/>
      <c r="G195" s="51"/>
      <c r="H195" s="51"/>
      <c r="I195" s="51"/>
      <c r="J195" s="51"/>
      <c r="K195" s="51"/>
      <c r="L195" s="51"/>
      <c r="M195" s="26"/>
      <c r="N195" s="26"/>
    </row>
    <row r="196" spans="1:14" s="4" customFormat="1" ht="49.5" customHeight="1" x14ac:dyDescent="0.2">
      <c r="A196" s="13" t="s">
        <v>124</v>
      </c>
      <c r="B196" s="15"/>
      <c r="C196" s="18"/>
      <c r="D196" s="18"/>
      <c r="E196" s="18"/>
      <c r="F196" s="47"/>
      <c r="G196" s="47"/>
      <c r="H196" s="47"/>
      <c r="I196" s="47"/>
      <c r="J196" s="47"/>
      <c r="K196" s="47"/>
      <c r="L196" s="47"/>
    </row>
    <row r="197" spans="1:14" ht="16.5" thickBot="1" x14ac:dyDescent="0.3">
      <c r="A197" s="3"/>
      <c r="B197" s="11" t="s">
        <v>124</v>
      </c>
      <c r="C197" s="12"/>
      <c r="D197" s="12"/>
      <c r="E197" s="12"/>
      <c r="F197" s="48"/>
      <c r="G197" s="48"/>
      <c r="H197" s="48"/>
      <c r="I197" s="48"/>
      <c r="J197" s="48"/>
      <c r="K197" s="48"/>
      <c r="L197" s="48"/>
      <c r="M197" s="26"/>
      <c r="N197" s="26"/>
    </row>
    <row r="198" spans="1:14" ht="16.5" thickTop="1" x14ac:dyDescent="0.25">
      <c r="A198" s="3"/>
      <c r="B198" s="17"/>
      <c r="C198" s="74" t="s">
        <v>125</v>
      </c>
      <c r="D198" s="17"/>
      <c r="E198" s="17"/>
      <c r="F198" s="32">
        <v>292955300</v>
      </c>
      <c r="G198" s="32">
        <v>308183700</v>
      </c>
      <c r="H198" s="32">
        <v>317748000</v>
      </c>
      <c r="I198" s="32">
        <v>329876000</v>
      </c>
      <c r="J198" s="32">
        <v>340985000</v>
      </c>
      <c r="K198" s="32">
        <v>352775000</v>
      </c>
      <c r="L198" s="32">
        <v>365911000</v>
      </c>
      <c r="M198" s="26"/>
      <c r="N198" s="26"/>
    </row>
    <row r="199" spans="1:14" ht="15.75" x14ac:dyDescent="0.25">
      <c r="A199" s="3"/>
      <c r="B199" s="17"/>
      <c r="C199" s="17" t="s">
        <v>126</v>
      </c>
      <c r="D199" s="17"/>
      <c r="E199" s="17"/>
      <c r="F199" s="27">
        <v>285356800</v>
      </c>
      <c r="G199" s="27">
        <v>299103100</v>
      </c>
      <c r="H199" s="27">
        <v>307608000</v>
      </c>
      <c r="I199" s="27">
        <v>317655000</v>
      </c>
      <c r="J199" s="27">
        <v>326756000</v>
      </c>
      <c r="K199" s="27">
        <v>336202000</v>
      </c>
      <c r="L199" s="27">
        <v>346822000</v>
      </c>
      <c r="M199" s="26"/>
      <c r="N199" s="67"/>
    </row>
    <row r="200" spans="1:14" ht="15.75" x14ac:dyDescent="0.25">
      <c r="A200" s="3"/>
      <c r="B200" s="17"/>
      <c r="C200" s="74"/>
      <c r="D200" s="17"/>
      <c r="E200" s="17"/>
      <c r="F200" s="27"/>
      <c r="G200" s="27"/>
      <c r="H200" s="27"/>
      <c r="I200" s="27"/>
      <c r="J200" s="27"/>
      <c r="K200" s="27"/>
      <c r="L200" s="27"/>
      <c r="M200" s="26"/>
      <c r="N200" s="26"/>
    </row>
    <row r="201" spans="1:14" ht="15.75" x14ac:dyDescent="0.25">
      <c r="A201" s="3"/>
      <c r="B201" s="17"/>
      <c r="C201" s="17" t="s">
        <v>127</v>
      </c>
      <c r="D201" s="17"/>
      <c r="E201" s="17"/>
      <c r="F201" s="34">
        <v>282379100</v>
      </c>
      <c r="G201" s="34">
        <v>295994200</v>
      </c>
      <c r="H201" s="34">
        <v>304460000</v>
      </c>
      <c r="I201" s="34">
        <v>314605000</v>
      </c>
      <c r="J201" s="34">
        <v>323506000</v>
      </c>
      <c r="K201" s="34">
        <v>332876000</v>
      </c>
      <c r="L201" s="34">
        <v>343417000</v>
      </c>
      <c r="M201" s="26"/>
      <c r="N201" s="26"/>
    </row>
    <row r="202" spans="1:14" ht="15.75" x14ac:dyDescent="0.25">
      <c r="A202" s="3"/>
      <c r="B202" s="17"/>
      <c r="C202" s="17" t="s">
        <v>128</v>
      </c>
      <c r="D202" s="17"/>
      <c r="E202" s="17"/>
      <c r="F202" s="27">
        <v>2972300</v>
      </c>
      <c r="G202" s="27">
        <v>3101700</v>
      </c>
      <c r="H202" s="27">
        <v>3138000</v>
      </c>
      <c r="I202" s="27">
        <v>3040000</v>
      </c>
      <c r="J202" s="27">
        <v>3239000</v>
      </c>
      <c r="K202" s="27">
        <v>3315000</v>
      </c>
      <c r="L202" s="27">
        <v>3394000</v>
      </c>
      <c r="M202" s="26"/>
      <c r="N202" s="26"/>
    </row>
    <row r="203" spans="1:14" ht="15.75" x14ac:dyDescent="0.25">
      <c r="A203" s="3"/>
      <c r="B203" s="17"/>
      <c r="C203" s="17" t="s">
        <v>129</v>
      </c>
      <c r="D203" s="17"/>
      <c r="E203" s="17"/>
      <c r="F203" s="27">
        <v>5400</v>
      </c>
      <c r="G203" s="27">
        <v>7200</v>
      </c>
      <c r="H203" s="27">
        <v>10000</v>
      </c>
      <c r="I203" s="27">
        <v>10000</v>
      </c>
      <c r="J203" s="27">
        <v>11000</v>
      </c>
      <c r="K203" s="27">
        <v>11000</v>
      </c>
      <c r="L203" s="27">
        <v>11000</v>
      </c>
      <c r="M203" s="26"/>
      <c r="N203" s="26"/>
    </row>
    <row r="204" spans="1:14" ht="15.75" x14ac:dyDescent="0.25">
      <c r="A204" s="3"/>
      <c r="B204" s="17"/>
      <c r="C204" s="17"/>
      <c r="D204" s="17"/>
      <c r="E204" s="17"/>
      <c r="F204" s="27"/>
      <c r="G204" s="27"/>
      <c r="H204" s="27"/>
      <c r="I204" s="27"/>
      <c r="J204" s="27"/>
      <c r="K204" s="27"/>
      <c r="L204" s="27"/>
      <c r="M204" s="26"/>
      <c r="N204" s="26"/>
    </row>
    <row r="205" spans="1:14" ht="15.75" x14ac:dyDescent="0.25">
      <c r="A205" s="3"/>
      <c r="B205" s="17"/>
      <c r="C205" s="17" t="s">
        <v>130</v>
      </c>
      <c r="D205" s="17"/>
      <c r="E205" s="17"/>
      <c r="F205" s="27">
        <v>7597500</v>
      </c>
      <c r="G205" s="27">
        <v>9079400</v>
      </c>
      <c r="H205" s="27">
        <v>10138000</v>
      </c>
      <c r="I205" s="27">
        <v>12219000</v>
      </c>
      <c r="J205" s="27">
        <v>14227000</v>
      </c>
      <c r="K205" s="27">
        <v>16571000</v>
      </c>
      <c r="L205" s="27">
        <v>19087000</v>
      </c>
      <c r="M205" s="26"/>
      <c r="N205" s="26"/>
    </row>
    <row r="206" spans="1:14" ht="15.75" x14ac:dyDescent="0.25">
      <c r="A206" s="3"/>
      <c r="B206" s="17"/>
      <c r="C206" s="17" t="s">
        <v>131</v>
      </c>
      <c r="D206" s="17"/>
      <c r="E206" s="17"/>
      <c r="F206" s="27">
        <v>1000</v>
      </c>
      <c r="G206" s="27">
        <v>1200</v>
      </c>
      <c r="H206" s="27">
        <v>2000</v>
      </c>
      <c r="I206" s="27">
        <v>2000</v>
      </c>
      <c r="J206" s="27">
        <v>2000</v>
      </c>
      <c r="K206" s="27">
        <v>2000</v>
      </c>
      <c r="L206" s="27">
        <v>2000</v>
      </c>
      <c r="M206" s="26"/>
      <c r="N206" s="26"/>
    </row>
    <row r="207" spans="1:14" ht="15.75" x14ac:dyDescent="0.25">
      <c r="A207" s="3"/>
      <c r="B207" s="17"/>
      <c r="C207" s="17"/>
      <c r="D207" s="17"/>
      <c r="E207" s="17"/>
      <c r="F207" s="27"/>
      <c r="G207" s="27"/>
      <c r="H207" s="27"/>
      <c r="I207" s="27"/>
      <c r="J207" s="27"/>
      <c r="K207" s="27"/>
      <c r="L207" s="27"/>
      <c r="M207" s="26"/>
      <c r="N207" s="26"/>
    </row>
    <row r="208" spans="1:14" ht="15.75" customHeight="1" x14ac:dyDescent="0.25">
      <c r="A208" s="3"/>
      <c r="B208" s="17"/>
      <c r="C208" s="17" t="s">
        <v>132</v>
      </c>
      <c r="D208" s="17"/>
      <c r="E208" s="17"/>
      <c r="F208" s="27">
        <v>175970800</v>
      </c>
      <c r="G208" s="27">
        <v>174031900</v>
      </c>
      <c r="H208" s="27">
        <v>168168000</v>
      </c>
      <c r="I208" s="27">
        <v>162547000</v>
      </c>
      <c r="J208" s="27">
        <v>155802000</v>
      </c>
      <c r="K208" s="27">
        <v>148926000</v>
      </c>
      <c r="L208" s="27">
        <v>142338000</v>
      </c>
      <c r="M208" s="26"/>
      <c r="N208" s="26"/>
    </row>
    <row r="209" spans="1:12" ht="15.75" x14ac:dyDescent="0.25">
      <c r="A209" s="3"/>
      <c r="B209" s="17"/>
      <c r="C209" s="17" t="s">
        <v>133</v>
      </c>
      <c r="D209" s="17"/>
      <c r="E209" s="17"/>
      <c r="F209" s="27">
        <v>106408300</v>
      </c>
      <c r="G209" s="27">
        <v>121962300</v>
      </c>
      <c r="H209" s="27">
        <v>136292000</v>
      </c>
      <c r="I209" s="27">
        <v>152058000</v>
      </c>
      <c r="J209" s="27">
        <v>167704000</v>
      </c>
      <c r="K209" s="27">
        <v>183950000</v>
      </c>
      <c r="L209" s="27">
        <v>201079000</v>
      </c>
    </row>
    <row r="210" spans="1:12" ht="15.75" x14ac:dyDescent="0.25">
      <c r="A210" s="3"/>
      <c r="B210" s="17"/>
      <c r="C210" s="17"/>
      <c r="D210" s="17"/>
      <c r="E210" s="17"/>
      <c r="F210" s="27"/>
      <c r="G210" s="27"/>
      <c r="H210" s="27"/>
      <c r="I210" s="27"/>
      <c r="J210" s="27"/>
      <c r="K210" s="27"/>
      <c r="L210" s="27"/>
    </row>
    <row r="211" spans="1:12" ht="15.75" x14ac:dyDescent="0.25">
      <c r="A211" s="3"/>
      <c r="B211" s="17"/>
      <c r="C211" s="17" t="s">
        <v>134</v>
      </c>
      <c r="D211" s="17"/>
      <c r="E211" s="17"/>
      <c r="F211" s="27">
        <v>2147400</v>
      </c>
      <c r="G211" s="27">
        <v>2182100</v>
      </c>
      <c r="H211" s="27">
        <v>2214100</v>
      </c>
      <c r="I211" s="27">
        <v>2246400</v>
      </c>
      <c r="J211" s="27">
        <v>2277400</v>
      </c>
      <c r="K211" s="27">
        <v>2308700</v>
      </c>
      <c r="L211" s="27">
        <v>2339000</v>
      </c>
    </row>
    <row r="212" spans="1:12" ht="15.75" x14ac:dyDescent="0.25">
      <c r="A212" s="3"/>
      <c r="B212" s="17"/>
      <c r="C212" s="17"/>
      <c r="D212" s="17"/>
      <c r="E212" s="17"/>
      <c r="F212" s="27"/>
      <c r="G212" s="27"/>
      <c r="H212" s="27"/>
      <c r="I212" s="27"/>
      <c r="J212" s="27"/>
      <c r="K212" s="27"/>
      <c r="L212" s="27"/>
    </row>
    <row r="213" spans="1:12" ht="15.75" x14ac:dyDescent="0.25">
      <c r="A213" s="3"/>
      <c r="B213" s="17"/>
      <c r="C213" s="17" t="s">
        <v>135</v>
      </c>
      <c r="D213" s="17"/>
      <c r="E213" s="17"/>
      <c r="F213" s="27">
        <v>2048800</v>
      </c>
      <c r="G213" s="27">
        <v>2062300</v>
      </c>
      <c r="H213" s="27">
        <v>2059500</v>
      </c>
      <c r="I213" s="27">
        <v>2026000</v>
      </c>
      <c r="J213" s="27">
        <v>1964000</v>
      </c>
      <c r="K213" s="27">
        <v>1893900</v>
      </c>
      <c r="L213" s="27">
        <v>1819100</v>
      </c>
    </row>
    <row r="214" spans="1:12" ht="15.75" x14ac:dyDescent="0.25">
      <c r="A214" s="3"/>
      <c r="B214" s="17"/>
      <c r="C214" s="17"/>
      <c r="D214" s="17"/>
      <c r="E214" s="17" t="s">
        <v>136</v>
      </c>
      <c r="F214" s="27">
        <v>1068900</v>
      </c>
      <c r="G214" s="27">
        <v>1077000</v>
      </c>
      <c r="H214" s="27">
        <v>1076900</v>
      </c>
      <c r="I214" s="27">
        <v>1060600</v>
      </c>
      <c r="J214" s="27">
        <v>1029300</v>
      </c>
      <c r="K214" s="27">
        <v>993600</v>
      </c>
      <c r="L214" s="27">
        <v>955500</v>
      </c>
    </row>
    <row r="215" spans="1:12" ht="15.75" x14ac:dyDescent="0.25">
      <c r="A215" s="3"/>
      <c r="B215" s="17"/>
      <c r="C215" s="17"/>
      <c r="D215" s="17"/>
      <c r="E215" s="17" t="s">
        <v>137</v>
      </c>
      <c r="F215" s="27">
        <v>979900</v>
      </c>
      <c r="G215" s="27">
        <v>985300</v>
      </c>
      <c r="H215" s="27">
        <v>982600</v>
      </c>
      <c r="I215" s="27">
        <v>965400</v>
      </c>
      <c r="J215" s="27">
        <v>934700</v>
      </c>
      <c r="K215" s="27">
        <v>900300</v>
      </c>
      <c r="L215" s="27">
        <v>863600</v>
      </c>
    </row>
    <row r="216" spans="1:12" ht="9.9499999999999993" customHeight="1" x14ac:dyDescent="0.25">
      <c r="A216" s="3"/>
      <c r="B216" s="2"/>
      <c r="C216" s="2"/>
      <c r="D216" s="2"/>
      <c r="E216" s="2"/>
      <c r="F216" s="23"/>
      <c r="G216" s="23"/>
      <c r="H216" s="23"/>
      <c r="I216" s="23"/>
      <c r="J216" s="23"/>
      <c r="K216" s="23"/>
      <c r="L216" s="23"/>
    </row>
    <row r="217" spans="1:12" ht="15.75" x14ac:dyDescent="0.25">
      <c r="A217" s="3"/>
      <c r="B217" s="17"/>
      <c r="C217" s="17" t="s">
        <v>138</v>
      </c>
      <c r="D217" s="17"/>
      <c r="E217" s="17"/>
      <c r="F217" s="27">
        <v>1491900</v>
      </c>
      <c r="G217" s="27">
        <v>1583800</v>
      </c>
      <c r="H217" s="27">
        <v>1671200</v>
      </c>
      <c r="I217" s="27">
        <v>1756600</v>
      </c>
      <c r="J217" s="27">
        <v>1838100</v>
      </c>
      <c r="K217" s="27">
        <v>1917100</v>
      </c>
      <c r="L217" s="27">
        <v>1992200</v>
      </c>
    </row>
    <row r="218" spans="1:12" ht="15.75" x14ac:dyDescent="0.25">
      <c r="A218" s="3"/>
      <c r="B218" s="17"/>
      <c r="C218" s="17"/>
      <c r="D218" s="17"/>
      <c r="E218" s="17" t="s">
        <v>139</v>
      </c>
      <c r="F218" s="27">
        <v>748300</v>
      </c>
      <c r="G218" s="27">
        <v>796500</v>
      </c>
      <c r="H218" s="27">
        <v>842500</v>
      </c>
      <c r="I218" s="27">
        <v>887700</v>
      </c>
      <c r="J218" s="27">
        <v>931000</v>
      </c>
      <c r="K218" s="27">
        <v>972700</v>
      </c>
      <c r="L218" s="27">
        <v>1012000</v>
      </c>
    </row>
    <row r="219" spans="1:12" ht="15.75" x14ac:dyDescent="0.25">
      <c r="A219" s="3"/>
      <c r="B219" s="17"/>
      <c r="C219" s="17"/>
      <c r="D219" s="17"/>
      <c r="E219" s="17" t="s">
        <v>140</v>
      </c>
      <c r="F219" s="27">
        <v>743600</v>
      </c>
      <c r="G219" s="27">
        <v>787300</v>
      </c>
      <c r="H219" s="27">
        <v>828700</v>
      </c>
      <c r="I219" s="27">
        <v>868900</v>
      </c>
      <c r="J219" s="27">
        <v>907100</v>
      </c>
      <c r="K219" s="27">
        <v>944400</v>
      </c>
      <c r="L219" s="27">
        <v>980200</v>
      </c>
    </row>
    <row r="220" spans="1:12" ht="9.9499999999999993" customHeight="1" x14ac:dyDescent="0.25">
      <c r="A220" s="3"/>
      <c r="B220" s="2"/>
      <c r="C220" s="2"/>
      <c r="D220" s="2"/>
      <c r="E220" s="2"/>
      <c r="F220" s="23"/>
      <c r="G220" s="23"/>
      <c r="H220" s="23"/>
      <c r="I220" s="23"/>
      <c r="J220" s="23"/>
      <c r="K220" s="23"/>
      <c r="L220" s="23"/>
    </row>
    <row r="221" spans="1:12" ht="15.75" x14ac:dyDescent="0.25">
      <c r="A221" s="3"/>
      <c r="B221" s="17"/>
      <c r="C221" s="17" t="s">
        <v>141</v>
      </c>
      <c r="D221" s="17"/>
      <c r="E221" s="17"/>
      <c r="F221" s="27">
        <v>1370400</v>
      </c>
      <c r="G221" s="27">
        <v>1457500</v>
      </c>
      <c r="H221" s="27">
        <v>1541400</v>
      </c>
      <c r="I221" s="27">
        <v>1634200</v>
      </c>
      <c r="J221" s="27">
        <v>1717000</v>
      </c>
      <c r="K221" s="27">
        <v>1798600</v>
      </c>
      <c r="L221" s="27">
        <v>1876900</v>
      </c>
    </row>
    <row r="222" spans="1:12" ht="15.75" x14ac:dyDescent="0.25">
      <c r="A222" s="3"/>
      <c r="B222" s="17"/>
      <c r="C222" s="17"/>
      <c r="D222" s="17"/>
      <c r="E222" s="17" t="s">
        <v>142</v>
      </c>
      <c r="F222" s="27">
        <v>694000</v>
      </c>
      <c r="G222" s="27">
        <v>739500</v>
      </c>
      <c r="H222" s="27">
        <v>782500</v>
      </c>
      <c r="I222" s="27">
        <v>830200</v>
      </c>
      <c r="J222" s="27">
        <v>874000</v>
      </c>
      <c r="K222" s="27">
        <v>916900</v>
      </c>
      <c r="L222" s="27">
        <v>957700</v>
      </c>
    </row>
    <row r="223" spans="1:12" ht="15.75" x14ac:dyDescent="0.25">
      <c r="A223" s="3"/>
      <c r="B223" s="17"/>
      <c r="C223" s="17"/>
      <c r="D223" s="17"/>
      <c r="E223" s="17" t="s">
        <v>143</v>
      </c>
      <c r="F223" s="27">
        <v>676400</v>
      </c>
      <c r="G223" s="27">
        <v>718000</v>
      </c>
      <c r="H223" s="27">
        <v>758900</v>
      </c>
      <c r="I223" s="27">
        <v>804000</v>
      </c>
      <c r="J223" s="27">
        <v>843000</v>
      </c>
      <c r="K223" s="27">
        <v>881700</v>
      </c>
      <c r="L223" s="27">
        <v>919200</v>
      </c>
    </row>
    <row r="224" spans="1:12" ht="15.75" x14ac:dyDescent="0.25">
      <c r="A224" s="3"/>
      <c r="B224" s="17"/>
      <c r="C224" s="17"/>
      <c r="D224" s="17"/>
      <c r="E224" s="17"/>
      <c r="F224" s="23"/>
      <c r="G224" s="23"/>
      <c r="H224" s="23"/>
      <c r="I224" s="23"/>
      <c r="J224" s="23"/>
      <c r="K224" s="23"/>
      <c r="L224" s="23"/>
    </row>
    <row r="225" spans="1:16" ht="15.75" x14ac:dyDescent="0.25">
      <c r="A225" s="3"/>
      <c r="B225" s="17"/>
      <c r="C225" s="17" t="s">
        <v>144</v>
      </c>
      <c r="D225" s="17"/>
      <c r="E225" s="17"/>
      <c r="F225" s="27">
        <v>16400</v>
      </c>
      <c r="G225" s="27">
        <v>19240</v>
      </c>
      <c r="H225" s="27">
        <v>22400</v>
      </c>
      <c r="I225" s="27">
        <v>25710</v>
      </c>
      <c r="J225" s="27">
        <v>29050</v>
      </c>
      <c r="K225" s="27">
        <v>32510</v>
      </c>
      <c r="L225" s="27">
        <v>36060</v>
      </c>
      <c r="M225" s="26"/>
      <c r="N225" s="26"/>
      <c r="O225" s="26"/>
      <c r="P225" s="26"/>
    </row>
    <row r="226" spans="1:16" ht="15.75" x14ac:dyDescent="0.25">
      <c r="A226" s="3"/>
      <c r="B226" s="17"/>
      <c r="C226" s="17"/>
      <c r="D226" s="17"/>
      <c r="E226" s="17"/>
      <c r="F226" s="23"/>
      <c r="G226" s="23"/>
      <c r="H226" s="23"/>
      <c r="I226" s="23"/>
      <c r="J226" s="23"/>
      <c r="K226" s="23"/>
      <c r="L226" s="23"/>
      <c r="M226" s="26"/>
      <c r="N226" s="26"/>
      <c r="O226" s="26"/>
      <c r="P226" s="26"/>
    </row>
    <row r="227" spans="1:16" ht="15.75" x14ac:dyDescent="0.25">
      <c r="A227" s="3"/>
      <c r="B227" s="17"/>
      <c r="C227" s="17" t="s">
        <v>145</v>
      </c>
      <c r="D227" s="17"/>
      <c r="E227" s="17"/>
      <c r="F227" s="27">
        <v>85900</v>
      </c>
      <c r="G227" s="27">
        <v>84300</v>
      </c>
      <c r="H227" s="27">
        <v>81600</v>
      </c>
      <c r="I227" s="27">
        <v>80200</v>
      </c>
      <c r="J227" s="27">
        <v>79300</v>
      </c>
      <c r="K227" s="27">
        <v>78600</v>
      </c>
      <c r="L227" s="27">
        <v>78200</v>
      </c>
      <c r="M227" s="26"/>
      <c r="N227" s="26"/>
      <c r="O227" s="26"/>
      <c r="P227" s="26"/>
    </row>
    <row r="228" spans="1:16" ht="15.75" x14ac:dyDescent="0.25">
      <c r="A228" s="3"/>
      <c r="B228" s="17"/>
      <c r="C228" s="17"/>
      <c r="D228" s="17"/>
      <c r="E228" s="17" t="s">
        <v>146</v>
      </c>
      <c r="F228" s="27">
        <v>74800</v>
      </c>
      <c r="G228" s="27">
        <v>73900</v>
      </c>
      <c r="H228" s="27">
        <v>71900</v>
      </c>
      <c r="I228" s="27">
        <v>71000</v>
      </c>
      <c r="J228" s="27">
        <v>70600</v>
      </c>
      <c r="K228" s="27">
        <v>70400</v>
      </c>
      <c r="L228" s="27">
        <v>70400</v>
      </c>
      <c r="M228" s="26"/>
      <c r="N228" s="26"/>
      <c r="O228" s="26"/>
      <c r="P228" s="26"/>
    </row>
    <row r="229" spans="1:16" ht="15.75" x14ac:dyDescent="0.25">
      <c r="A229" s="3"/>
      <c r="B229" s="17"/>
      <c r="C229" s="17"/>
      <c r="D229" s="17"/>
      <c r="E229" s="17" t="s">
        <v>147</v>
      </c>
      <c r="F229" s="27">
        <v>98100</v>
      </c>
      <c r="G229" s="27">
        <v>95800</v>
      </c>
      <c r="H229" s="27">
        <v>92200</v>
      </c>
      <c r="I229" s="27">
        <v>90300</v>
      </c>
      <c r="J229" s="27">
        <v>88900</v>
      </c>
      <c r="K229" s="27">
        <v>87700</v>
      </c>
      <c r="L229" s="27">
        <v>86900</v>
      </c>
      <c r="M229" s="26"/>
      <c r="N229" s="26"/>
      <c r="O229" s="26"/>
      <c r="P229" s="26"/>
    </row>
    <row r="230" spans="1:16" ht="15.75" x14ac:dyDescent="0.25">
      <c r="A230" s="3"/>
      <c r="B230" s="17"/>
      <c r="C230" s="17"/>
      <c r="D230" s="17"/>
      <c r="E230" s="17"/>
      <c r="F230" s="23"/>
      <c r="G230" s="23"/>
      <c r="H230" s="23"/>
      <c r="I230" s="23"/>
      <c r="J230" s="23"/>
      <c r="K230" s="23"/>
      <c r="L230" s="23"/>
      <c r="M230" s="26"/>
      <c r="N230" s="26"/>
      <c r="O230" s="26"/>
      <c r="P230" s="26"/>
    </row>
    <row r="231" spans="1:16" ht="15.75" x14ac:dyDescent="0.25">
      <c r="A231" s="3"/>
      <c r="B231" s="17"/>
      <c r="C231" s="17" t="s">
        <v>148</v>
      </c>
      <c r="D231" s="17"/>
      <c r="E231" s="17"/>
      <c r="F231" s="27">
        <v>71300</v>
      </c>
      <c r="G231" s="27">
        <v>77000</v>
      </c>
      <c r="H231" s="27">
        <v>81500</v>
      </c>
      <c r="I231" s="27">
        <v>86500</v>
      </c>
      <c r="J231" s="27">
        <v>91200</v>
      </c>
      <c r="K231" s="27">
        <v>95900</v>
      </c>
      <c r="L231" s="27">
        <v>100900</v>
      </c>
      <c r="M231" s="26"/>
      <c r="N231" s="26"/>
      <c r="O231" s="26"/>
      <c r="P231" s="26"/>
    </row>
    <row r="232" spans="1:16" ht="15.75" x14ac:dyDescent="0.25">
      <c r="A232" s="3"/>
      <c r="B232" s="17"/>
      <c r="C232" s="17"/>
      <c r="D232" s="17"/>
      <c r="E232" s="17" t="s">
        <v>149</v>
      </c>
      <c r="F232" s="27">
        <v>62000</v>
      </c>
      <c r="G232" s="27">
        <v>67300</v>
      </c>
      <c r="H232" s="27">
        <v>71500</v>
      </c>
      <c r="I232" s="27">
        <v>76200</v>
      </c>
      <c r="J232" s="27">
        <v>80600</v>
      </c>
      <c r="K232" s="27">
        <v>85100</v>
      </c>
      <c r="L232" s="27">
        <v>89700</v>
      </c>
      <c r="M232" s="26"/>
      <c r="N232" s="26"/>
      <c r="O232" s="26"/>
      <c r="P232" s="26"/>
    </row>
    <row r="233" spans="1:16" ht="15.75" x14ac:dyDescent="0.25">
      <c r="A233" s="3"/>
      <c r="B233" s="17"/>
      <c r="C233" s="17"/>
      <c r="D233" s="17"/>
      <c r="E233" s="17" t="s">
        <v>150</v>
      </c>
      <c r="F233" s="27">
        <v>80600</v>
      </c>
      <c r="G233" s="27">
        <v>86800</v>
      </c>
      <c r="H233" s="27">
        <v>91700</v>
      </c>
      <c r="I233" s="27">
        <v>97000</v>
      </c>
      <c r="J233" s="27">
        <v>102000</v>
      </c>
      <c r="K233" s="27">
        <v>107100</v>
      </c>
      <c r="L233" s="27">
        <v>112400</v>
      </c>
      <c r="M233" s="26"/>
      <c r="N233" s="26"/>
      <c r="O233" s="26"/>
      <c r="P233" s="26"/>
    </row>
    <row r="234" spans="1:16" ht="15.75" x14ac:dyDescent="0.25">
      <c r="A234" s="3"/>
      <c r="B234" s="17"/>
      <c r="C234" s="17"/>
      <c r="D234" s="17"/>
      <c r="E234" s="17"/>
      <c r="F234" s="23"/>
      <c r="G234" s="23"/>
      <c r="H234" s="23"/>
      <c r="I234" s="23"/>
      <c r="J234" s="23"/>
      <c r="K234" s="23"/>
      <c r="L234" s="23"/>
      <c r="M234" s="26"/>
      <c r="N234" s="26"/>
      <c r="O234" s="26"/>
      <c r="P234" s="26"/>
    </row>
    <row r="235" spans="1:16" ht="15.75" x14ac:dyDescent="0.25">
      <c r="A235" s="3"/>
      <c r="B235" s="17"/>
      <c r="C235" s="17" t="s">
        <v>151</v>
      </c>
      <c r="D235" s="17"/>
      <c r="E235" s="17"/>
      <c r="F235" s="27">
        <v>5500</v>
      </c>
      <c r="G235" s="27">
        <v>6180</v>
      </c>
      <c r="H235" s="27">
        <v>6520</v>
      </c>
      <c r="I235" s="27">
        <v>7410</v>
      </c>
      <c r="J235" s="27">
        <v>8210</v>
      </c>
      <c r="K235" s="27">
        <v>9130</v>
      </c>
      <c r="L235" s="27">
        <v>10070</v>
      </c>
      <c r="M235" s="26"/>
      <c r="N235" s="26"/>
      <c r="O235" s="26"/>
      <c r="P235" s="26"/>
    </row>
    <row r="236" spans="1:16" ht="15.75" x14ac:dyDescent="0.25">
      <c r="A236" s="3"/>
      <c r="B236" s="17"/>
      <c r="C236" s="17"/>
      <c r="D236" s="17"/>
      <c r="E236" s="17" t="s">
        <v>152</v>
      </c>
      <c r="F236" s="27">
        <v>5030</v>
      </c>
      <c r="G236" s="27">
        <v>5640</v>
      </c>
      <c r="H236" s="27">
        <v>5950</v>
      </c>
      <c r="I236" s="27">
        <v>6760</v>
      </c>
      <c r="J236" s="27">
        <v>7460</v>
      </c>
      <c r="K236" s="27">
        <v>8260</v>
      </c>
      <c r="L236" s="27">
        <v>9090</v>
      </c>
      <c r="M236" s="26"/>
      <c r="N236" s="26"/>
      <c r="O236" s="26"/>
      <c r="P236" s="26"/>
    </row>
    <row r="237" spans="1:16" ht="15.75" x14ac:dyDescent="0.25">
      <c r="A237" s="3"/>
      <c r="B237" s="17"/>
      <c r="C237" s="17"/>
      <c r="D237" s="17"/>
      <c r="E237" s="17" t="s">
        <v>153</v>
      </c>
      <c r="F237" s="27">
        <v>5990</v>
      </c>
      <c r="G237" s="27">
        <v>6730</v>
      </c>
      <c r="H237" s="27">
        <v>7100</v>
      </c>
      <c r="I237" s="27">
        <v>8080</v>
      </c>
      <c r="J237" s="27">
        <v>8990</v>
      </c>
      <c r="K237" s="27">
        <v>10020</v>
      </c>
      <c r="L237" s="27">
        <v>11100</v>
      </c>
      <c r="M237" s="26"/>
      <c r="N237" s="26"/>
      <c r="O237" s="26"/>
      <c r="P237" s="26"/>
    </row>
    <row r="238" spans="1:16" ht="15.75" x14ac:dyDescent="0.25">
      <c r="A238" s="3"/>
      <c r="B238" s="17"/>
      <c r="C238" s="17"/>
      <c r="D238" s="17"/>
      <c r="E238" s="17"/>
      <c r="F238" s="23"/>
      <c r="G238" s="23"/>
      <c r="H238" s="23"/>
      <c r="I238" s="23"/>
      <c r="J238" s="23"/>
      <c r="K238" s="23"/>
      <c r="L238" s="23"/>
      <c r="M238" s="26"/>
      <c r="N238" s="26"/>
      <c r="O238" s="26"/>
      <c r="P238" s="26"/>
    </row>
    <row r="239" spans="1:16" ht="15.75" x14ac:dyDescent="0.25">
      <c r="A239" s="3"/>
      <c r="B239" s="17"/>
      <c r="C239" s="17" t="s">
        <v>154</v>
      </c>
      <c r="D239" s="17"/>
      <c r="E239" s="17"/>
      <c r="F239" s="27">
        <v>3320</v>
      </c>
      <c r="G239" s="27">
        <v>3610</v>
      </c>
      <c r="H239" s="27">
        <v>3660</v>
      </c>
      <c r="I239" s="27">
        <v>4000</v>
      </c>
      <c r="J239" s="27">
        <v>4260</v>
      </c>
      <c r="K239" s="27">
        <v>4550</v>
      </c>
      <c r="L239" s="27">
        <v>4820</v>
      </c>
      <c r="M239" s="26"/>
      <c r="N239" s="26"/>
      <c r="O239" s="26"/>
      <c r="P239" s="26"/>
    </row>
    <row r="240" spans="1:16" ht="15.75" x14ac:dyDescent="0.25">
      <c r="A240" s="3"/>
      <c r="B240" s="17"/>
      <c r="C240" s="17"/>
      <c r="D240" s="17"/>
      <c r="E240" s="17"/>
      <c r="F240" s="23"/>
      <c r="G240" s="23"/>
      <c r="H240" s="23"/>
      <c r="I240" s="23"/>
      <c r="J240" s="23"/>
      <c r="K240" s="23"/>
      <c r="L240" s="23"/>
      <c r="M240" s="26"/>
      <c r="N240" s="26"/>
      <c r="O240" s="26"/>
      <c r="P240" s="26"/>
    </row>
    <row r="241" spans="1:12" ht="15.75" x14ac:dyDescent="0.25">
      <c r="A241" s="3"/>
      <c r="B241" s="17"/>
      <c r="C241" s="17" t="s">
        <v>155</v>
      </c>
      <c r="D241" s="17"/>
      <c r="E241" s="17"/>
      <c r="F241" s="43">
        <v>0.99955394398599995</v>
      </c>
      <c r="G241" s="43">
        <v>1.0005620932142156</v>
      </c>
      <c r="H241" s="43">
        <v>1.00065</v>
      </c>
      <c r="I241" s="43">
        <v>1.00039995</v>
      </c>
      <c r="J241" s="43">
        <v>1.0003499249999999</v>
      </c>
      <c r="K241" s="43">
        <v>1.0002998999999999</v>
      </c>
      <c r="L241" s="43">
        <v>1.000249875</v>
      </c>
    </row>
    <row r="242" spans="1:12" ht="15.75" x14ac:dyDescent="0.25">
      <c r="A242" s="3"/>
      <c r="B242" s="26"/>
      <c r="C242" s="17" t="s">
        <v>156</v>
      </c>
      <c r="D242" s="17"/>
      <c r="E242" s="17"/>
      <c r="F242" s="43">
        <v>1.0004281993440001</v>
      </c>
      <c r="G242" s="43">
        <v>0.99988480386794365</v>
      </c>
      <c r="H242" s="43">
        <v>1.00054881</v>
      </c>
      <c r="I242" s="43">
        <v>1.0007486400000001</v>
      </c>
      <c r="J242" s="43">
        <v>1.000648725</v>
      </c>
      <c r="K242" s="43">
        <v>1.0005987674999999</v>
      </c>
      <c r="L242" s="43">
        <v>1.0005488099999997</v>
      </c>
    </row>
    <row r="243" spans="1:12" s="18" customFormat="1" ht="14.25" customHeight="1" x14ac:dyDescent="0.25">
      <c r="A243" s="13"/>
      <c r="C243" s="17" t="s">
        <v>157</v>
      </c>
      <c r="D243" s="17"/>
      <c r="E243" s="17"/>
      <c r="F243" s="43">
        <v>1.000060047289</v>
      </c>
      <c r="G243" s="43">
        <v>1.0007043996868175</v>
      </c>
      <c r="H243" s="43">
        <v>1.0006974</v>
      </c>
      <c r="I243" s="43">
        <v>1.0005975300000001</v>
      </c>
      <c r="J243" s="43">
        <v>1.00049766</v>
      </c>
      <c r="K243" s="43">
        <v>1.0004477249999999</v>
      </c>
      <c r="L243" s="43">
        <v>1.0003977899999998</v>
      </c>
    </row>
    <row r="244" spans="1:12" s="18" customFormat="1" ht="14.25" customHeight="1" x14ac:dyDescent="0.25">
      <c r="A244" s="13"/>
      <c r="C244" s="17"/>
      <c r="D244" s="17"/>
      <c r="E244" s="17"/>
      <c r="F244" s="23"/>
      <c r="G244" s="23"/>
      <c r="H244" s="23"/>
      <c r="I244" s="23"/>
      <c r="J244" s="23"/>
      <c r="K244" s="23"/>
      <c r="L244" s="23"/>
    </row>
    <row r="245" spans="1:12" s="18" customFormat="1" ht="14.25" customHeight="1" x14ac:dyDescent="0.25">
      <c r="A245" s="13"/>
      <c r="C245" s="17" t="s">
        <v>158</v>
      </c>
      <c r="D245" s="17"/>
      <c r="E245" s="17"/>
      <c r="F245" s="23"/>
      <c r="G245" s="23"/>
      <c r="H245" s="23"/>
      <c r="I245" s="23"/>
      <c r="J245" s="23"/>
      <c r="K245" s="23"/>
      <c r="L245" s="23"/>
    </row>
    <row r="246" spans="1:12" s="18" customFormat="1" ht="14.25" customHeight="1" x14ac:dyDescent="0.25">
      <c r="A246" s="13"/>
      <c r="C246" s="23"/>
      <c r="D246" s="17" t="s">
        <v>159</v>
      </c>
      <c r="E246" s="17"/>
      <c r="F246" s="27">
        <v>863300</v>
      </c>
      <c r="G246" s="27">
        <v>905700</v>
      </c>
      <c r="H246" s="27">
        <v>865000</v>
      </c>
      <c r="I246" s="27">
        <v>719000</v>
      </c>
      <c r="J246" s="27">
        <v>865000</v>
      </c>
      <c r="K246" s="27">
        <v>883000</v>
      </c>
      <c r="L246" s="27">
        <v>900000</v>
      </c>
    </row>
    <row r="247" spans="1:12" s="18" customFormat="1" ht="14.25" customHeight="1" x14ac:dyDescent="0.25">
      <c r="A247" s="13"/>
      <c r="C247" s="23"/>
      <c r="D247" s="17" t="s">
        <v>160</v>
      </c>
      <c r="E247" s="17"/>
      <c r="F247" s="27">
        <v>890000</v>
      </c>
      <c r="G247" s="27">
        <v>953000</v>
      </c>
      <c r="H247" s="27">
        <v>998000</v>
      </c>
      <c r="I247" s="27">
        <v>1019000</v>
      </c>
      <c r="J247" s="27">
        <v>1041000</v>
      </c>
      <c r="K247" s="27">
        <v>1066000</v>
      </c>
      <c r="L247" s="27">
        <v>1090000</v>
      </c>
    </row>
    <row r="248" spans="1:12" s="18" customFormat="1" ht="14.25" customHeight="1" x14ac:dyDescent="0.25">
      <c r="A248" s="13"/>
      <c r="C248" s="23"/>
      <c r="D248" s="17" t="s">
        <v>161</v>
      </c>
      <c r="E248" s="17"/>
      <c r="F248" s="27">
        <v>847000</v>
      </c>
      <c r="G248" s="27">
        <v>801000</v>
      </c>
      <c r="H248" s="27">
        <v>766000</v>
      </c>
      <c r="I248" s="27">
        <v>781000</v>
      </c>
      <c r="J248" s="27">
        <v>799000</v>
      </c>
      <c r="K248" s="27">
        <v>817000</v>
      </c>
      <c r="L248" s="27">
        <v>840000</v>
      </c>
    </row>
    <row r="249" spans="1:12" s="18" customFormat="1" ht="14.25" customHeight="1" x14ac:dyDescent="0.25">
      <c r="A249" s="13"/>
      <c r="C249" s="23"/>
      <c r="D249" s="17" t="s">
        <v>162</v>
      </c>
      <c r="E249" s="17"/>
      <c r="F249" s="27">
        <v>372000</v>
      </c>
      <c r="G249" s="27">
        <v>442000</v>
      </c>
      <c r="H249" s="27">
        <v>509000</v>
      </c>
      <c r="I249" s="27">
        <v>521000</v>
      </c>
      <c r="J249" s="27">
        <v>534000</v>
      </c>
      <c r="K249" s="27">
        <v>549000</v>
      </c>
      <c r="L249" s="27">
        <v>564000</v>
      </c>
    </row>
    <row r="250" spans="1:12" ht="12.75" customHeight="1" x14ac:dyDescent="0.25">
      <c r="A250" s="13"/>
      <c r="B250" s="15"/>
      <c r="C250" s="2"/>
      <c r="D250" s="2"/>
      <c r="E250" s="2"/>
      <c r="F250" s="26"/>
      <c r="G250" s="26"/>
      <c r="H250" s="26"/>
      <c r="I250" s="26"/>
      <c r="J250" s="26"/>
      <c r="K250" s="26"/>
      <c r="L250" s="26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2018-02-16 dnr VER 2018-2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M28" sqref="M28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/>
    </row>
    <row r="4" spans="1:11" x14ac:dyDescent="0.2">
      <c r="A4" s="20" t="str">
        <f>Enkät!B36</f>
        <v>1:1 Garantipension till ålderspension</v>
      </c>
      <c r="B4" s="20"/>
      <c r="C4" s="20"/>
      <c r="D4" s="20">
        <f>Enkät!F37</f>
        <v>14112341</v>
      </c>
      <c r="E4" s="20">
        <f>Enkät!G37</f>
        <v>13339143</v>
      </c>
      <c r="F4" s="20">
        <f>Enkät!H37</f>
        <v>13145900</v>
      </c>
      <c r="G4" s="20">
        <f>Enkät!I37</f>
        <v>13207500</v>
      </c>
      <c r="H4" s="20">
        <f>Enkät!J37</f>
        <v>13434100</v>
      </c>
      <c r="I4" s="20">
        <f>Enkät!K37</f>
        <v>13758800</v>
      </c>
      <c r="J4" s="20">
        <f>Enkät!L37</f>
        <v>14156400</v>
      </c>
      <c r="K4" s="20"/>
    </row>
    <row r="5" spans="1:11" x14ac:dyDescent="0.2">
      <c r="A5" s="20" t="str">
        <f>Enkät!B71</f>
        <v>1:2 Efterlevandepensioner till vuxna</v>
      </c>
      <c r="B5" s="20"/>
      <c r="C5" s="20"/>
      <c r="D5" s="20">
        <v>11919676</v>
      </c>
      <c r="E5" s="20">
        <v>11498689</v>
      </c>
      <c r="F5" s="20">
        <v>10857500</v>
      </c>
      <c r="G5" s="20">
        <v>10371100</v>
      </c>
      <c r="H5" s="20">
        <v>9835000</v>
      </c>
      <c r="I5" s="20">
        <v>9311300</v>
      </c>
      <c r="J5" s="20">
        <v>8792500</v>
      </c>
      <c r="K5" s="20"/>
    </row>
    <row r="6" spans="1:11" x14ac:dyDescent="0.2">
      <c r="A6" s="20" t="str">
        <f>Enkät!B110</f>
        <v>1:3 Bostadstillägg till pensionärer</v>
      </c>
      <c r="B6" s="20"/>
      <c r="C6" s="20"/>
      <c r="D6" s="20">
        <f>Enkät!F111</f>
        <v>8465522.8330478314</v>
      </c>
      <c r="E6" s="20">
        <f>Enkät!G111</f>
        <v>8264821.9001534749</v>
      </c>
      <c r="F6" s="20">
        <f>Enkät!H111</f>
        <v>9155700</v>
      </c>
      <c r="G6" s="20">
        <f>Enkät!I111</f>
        <v>9182500</v>
      </c>
      <c r="H6" s="20">
        <f>Enkät!J111</f>
        <v>9322300</v>
      </c>
      <c r="I6" s="20">
        <f>Enkät!K111</f>
        <v>9489200</v>
      </c>
      <c r="J6" s="20">
        <f>Enkät!L111</f>
        <v>9634400</v>
      </c>
      <c r="K6" s="20"/>
    </row>
    <row r="7" spans="1:11" x14ac:dyDescent="0.2">
      <c r="A7" s="20" t="str">
        <f>Enkät!B137</f>
        <v>1:4 Äldreförsörjningsstöd</v>
      </c>
      <c r="B7" s="20"/>
      <c r="C7" s="20"/>
      <c r="D7" s="20">
        <f>Enkät!F138</f>
        <v>894995.82648071798</v>
      </c>
      <c r="E7" s="20">
        <f>Enkät!G138</f>
        <v>1009687.0456079445</v>
      </c>
      <c r="F7" s="20">
        <f>Enkät!H138</f>
        <v>1084000</v>
      </c>
      <c r="G7" s="20">
        <f>Enkät!I138</f>
        <v>1148200</v>
      </c>
      <c r="H7" s="20">
        <f>Enkät!J138</f>
        <v>1206000</v>
      </c>
      <c r="I7" s="20">
        <f>Enkät!K138</f>
        <v>1273000</v>
      </c>
      <c r="J7" s="20">
        <f>Enkät!L138</f>
        <v>1344600</v>
      </c>
      <c r="K7" s="20"/>
    </row>
    <row r="8" spans="1:11" x14ac:dyDescent="0.2">
      <c r="A8" s="20" t="str">
        <f>Enkät!B163</f>
        <v>2:1.1 Pensionsmyndigheten</v>
      </c>
      <c r="B8" s="20"/>
      <c r="C8" s="20"/>
      <c r="D8" s="20">
        <f>Enkät!F164</f>
        <v>535600</v>
      </c>
      <c r="E8" s="20">
        <f>Enkät!G164</f>
        <v>545331</v>
      </c>
      <c r="F8" s="20">
        <f>Enkät!H164</f>
        <v>559114</v>
      </c>
      <c r="G8" s="20">
        <f>Enkät!I164</f>
        <v>583247</v>
      </c>
      <c r="H8" s="20">
        <f>Enkät!J164</f>
        <v>550132</v>
      </c>
      <c r="I8" s="20">
        <f>Enkät!K164</f>
        <v>530443</v>
      </c>
      <c r="J8" s="20">
        <f>Enkät!L164</f>
        <v>538115</v>
      </c>
      <c r="K8" s="20"/>
    </row>
    <row r="9" spans="1:11" x14ac:dyDescent="0.2">
      <c r="A9" s="20" t="str">
        <f>Enkät!B197</f>
        <v>Ålderspensionssystemet vid sidan av statens budget</v>
      </c>
      <c r="B9" s="20"/>
      <c r="C9" s="27"/>
      <c r="D9" s="20">
        <f>Enkät!F198/1000000</f>
        <v>292.95530000000002</v>
      </c>
      <c r="E9" s="20">
        <f>Enkät!G198/1000000</f>
        <v>308.18369999999999</v>
      </c>
      <c r="F9" s="20">
        <f>Enkät!H198/1000000</f>
        <v>317.74799999999999</v>
      </c>
      <c r="G9" s="20">
        <f>Enkät!I198/1000000</f>
        <v>329.87599999999998</v>
      </c>
      <c r="H9" s="20">
        <f>Enkät!J198/1000000</f>
        <v>340.98500000000001</v>
      </c>
      <c r="I9" s="20">
        <f>Enkät!K198/1000000</f>
        <v>352.77499999999998</v>
      </c>
      <c r="J9" s="20">
        <f>Enkät!L198/1000000</f>
        <v>365.911</v>
      </c>
      <c r="K9" s="20"/>
    </row>
    <row r="10" spans="1:11" x14ac:dyDescent="0.2">
      <c r="A10" s="20" t="str">
        <f>Enkät!B168</f>
        <v>1:5 Barnpension och efterlevandestöd</v>
      </c>
      <c r="B10" s="20"/>
      <c r="C10" s="20"/>
      <c r="D10" s="20">
        <f>Enkät!F169</f>
        <v>910415</v>
      </c>
      <c r="E10" s="20">
        <f>Enkät!G169</f>
        <v>927876</v>
      </c>
      <c r="F10" s="20">
        <f>Enkät!H169</f>
        <v>955200</v>
      </c>
      <c r="G10" s="20">
        <f>Enkät!I169</f>
        <v>967100</v>
      </c>
      <c r="H10" s="20">
        <f>Enkät!J169</f>
        <v>999500</v>
      </c>
      <c r="I10" s="20">
        <f>Enkät!K169</f>
        <v>1025900</v>
      </c>
      <c r="J10" s="20">
        <f>Enkät!L169</f>
        <v>1055300</v>
      </c>
      <c r="K10" s="20"/>
    </row>
    <row r="11" spans="1:11" x14ac:dyDescent="0.2">
      <c r="A11" s="20" t="str">
        <f>Enkät!B183</f>
        <v>1:7 Pensionsrätt för barnår, anslag</v>
      </c>
      <c r="B11" s="20"/>
      <c r="C11" s="20"/>
      <c r="D11" s="20">
        <f>Enkät!F184</f>
        <v>7237862</v>
      </c>
      <c r="E11" s="20">
        <f>Enkät!G184</f>
        <v>7467700</v>
      </c>
      <c r="F11" s="20">
        <f>Enkät!H184</f>
        <v>7366900</v>
      </c>
      <c r="G11" s="20">
        <f>Enkät!I184</f>
        <v>7379600</v>
      </c>
      <c r="H11" s="20">
        <f>Enkät!J184</f>
        <v>7509000</v>
      </c>
      <c r="I11" s="20">
        <f>Enkät!K184</f>
        <v>7781000</v>
      </c>
      <c r="J11" s="20">
        <f>Enkät!L184</f>
        <v>8314200</v>
      </c>
      <c r="K11" s="20"/>
    </row>
    <row r="14" spans="1:11" x14ac:dyDescent="0.2">
      <c r="A14" t="s">
        <v>163</v>
      </c>
      <c r="B14" s="20"/>
      <c r="C14" s="20"/>
      <c r="D14" s="20">
        <f t="shared" ref="D14:E14" si="0">(D4+D5+D6+D7+D10+D11)/1000000</f>
        <v>43.540812659528548</v>
      </c>
      <c r="E14" s="20">
        <f t="shared" si="0"/>
        <v>42.507916945761423</v>
      </c>
      <c r="F14" s="20">
        <f>(F4+F5+F6+F7+F10+F11)/1000000</f>
        <v>42.565199999999997</v>
      </c>
      <c r="G14" s="20">
        <f>(G4+G5+G6+G7+G10+G11)/1000000</f>
        <v>42.256</v>
      </c>
      <c r="H14" s="20">
        <f>(H4+H5+H6+H7+H10+H11)/1000000</f>
        <v>42.305900000000001</v>
      </c>
      <c r="I14" s="20">
        <f>(I4+I5+I6+I7+I10+I11)/1000000</f>
        <v>42.639200000000002</v>
      </c>
      <c r="J14" s="20">
        <f>(J4+J5+J6+J7+J10+J11)/1000000</f>
        <v>43.297400000000003</v>
      </c>
      <c r="K14" s="20"/>
    </row>
    <row r="15" spans="1:11" x14ac:dyDescent="0.2">
      <c r="B15" s="20"/>
      <c r="C15" s="20"/>
      <c r="D15" s="20">
        <f t="shared" ref="D15:H15" si="1">D14+D9</f>
        <v>336.49611265952859</v>
      </c>
      <c r="E15" s="20">
        <f t="shared" si="1"/>
        <v>350.69161694576144</v>
      </c>
      <c r="F15" s="20">
        <f t="shared" si="1"/>
        <v>360.31319999999999</v>
      </c>
      <c r="G15" s="20">
        <f t="shared" si="1"/>
        <v>372.13199999999995</v>
      </c>
      <c r="H15" s="20">
        <f t="shared" si="1"/>
        <v>383.29090000000002</v>
      </c>
      <c r="I15" s="20">
        <f t="shared" ref="I15:J15" si="2">I14+I9</f>
        <v>395.41419999999999</v>
      </c>
      <c r="J15" s="20">
        <f t="shared" si="2"/>
        <v>409.20839999999998</v>
      </c>
      <c r="K15" s="20"/>
    </row>
    <row r="17" spans="1:14" x14ac:dyDescent="0.2">
      <c r="C17" s="75"/>
      <c r="D17" s="75">
        <f t="shared" ref="D17:I17" si="3">D3</f>
        <v>2016</v>
      </c>
      <c r="E17" s="75">
        <f t="shared" si="3"/>
        <v>2017</v>
      </c>
      <c r="F17" s="75">
        <f t="shared" si="3"/>
        <v>2018</v>
      </c>
      <c r="G17" s="75">
        <f t="shared" si="3"/>
        <v>2019</v>
      </c>
      <c r="H17" s="75">
        <f t="shared" si="3"/>
        <v>2020</v>
      </c>
      <c r="I17" s="75">
        <f t="shared" si="3"/>
        <v>2021</v>
      </c>
      <c r="J17" s="75">
        <f t="shared" ref="J17" si="4">J3</f>
        <v>2022</v>
      </c>
      <c r="K17" s="75"/>
    </row>
    <row r="18" spans="1:14" x14ac:dyDescent="0.2">
      <c r="A18" t="s">
        <v>164</v>
      </c>
      <c r="C18" s="20"/>
      <c r="D18" s="20">
        <f>Enkät!F199/1000000</f>
        <v>285.35680000000002</v>
      </c>
      <c r="E18" s="20">
        <f>Enkät!G199/1000000</f>
        <v>299.10309999999998</v>
      </c>
      <c r="F18" s="20">
        <f>Enkät!H199/1000000</f>
        <v>307.608</v>
      </c>
      <c r="G18" s="20">
        <f>Enkät!I199/1000000</f>
        <v>317.65499999999997</v>
      </c>
      <c r="H18" s="20">
        <f>Enkät!J199/1000000</f>
        <v>326.75599999999997</v>
      </c>
      <c r="I18" s="20">
        <f>Enkät!K199/1000000</f>
        <v>336.202</v>
      </c>
      <c r="J18" s="20">
        <f>Enkät!L199/1000000</f>
        <v>346.822</v>
      </c>
      <c r="K18" s="20"/>
    </row>
    <row r="19" spans="1:14" x14ac:dyDescent="0.2">
      <c r="A19" t="s">
        <v>165</v>
      </c>
      <c r="C19" s="20"/>
      <c r="D19" s="20">
        <f>(Enkät!F205+Enkät!F206)/1000000</f>
        <v>7.5984999999999996</v>
      </c>
      <c r="E19" s="20">
        <f>(Enkät!G205+Enkät!G206)/1000000</f>
        <v>9.0806000000000004</v>
      </c>
      <c r="F19" s="20">
        <f>(Enkät!H205+Enkät!H206)/1000000</f>
        <v>10.14</v>
      </c>
      <c r="G19" s="20">
        <f>(Enkät!I205+Enkät!I206)/1000000</f>
        <v>12.221</v>
      </c>
      <c r="H19" s="20">
        <f>(Enkät!J205+Enkät!J206)/1000000</f>
        <v>14.228999999999999</v>
      </c>
      <c r="I19" s="20">
        <f>(Enkät!K205+Enkät!K206)/1000000</f>
        <v>16.573</v>
      </c>
      <c r="J19" s="20">
        <f>(Enkät!L205+Enkät!L206)/1000000</f>
        <v>19.088999999999999</v>
      </c>
      <c r="K19" s="20"/>
    </row>
    <row r="20" spans="1:14" x14ac:dyDescent="0.2">
      <c r="A20" t="s">
        <v>163</v>
      </c>
      <c r="B20" s="20"/>
      <c r="C20" s="20"/>
      <c r="D20" s="20">
        <f>D14</f>
        <v>43.540812659528548</v>
      </c>
      <c r="E20" s="20">
        <f t="shared" ref="E20:I20" si="5">E14</f>
        <v>42.507916945761423</v>
      </c>
      <c r="F20" s="20">
        <f t="shared" si="5"/>
        <v>42.565199999999997</v>
      </c>
      <c r="G20" s="20">
        <f t="shared" si="5"/>
        <v>42.256</v>
      </c>
      <c r="H20" s="20">
        <f t="shared" si="5"/>
        <v>42.305900000000001</v>
      </c>
      <c r="I20" s="20">
        <f t="shared" si="5"/>
        <v>42.639200000000002</v>
      </c>
      <c r="J20" s="20">
        <f t="shared" ref="J20" si="6">J14</f>
        <v>43.297400000000003</v>
      </c>
      <c r="K20" s="20"/>
    </row>
    <row r="21" spans="1:14" x14ac:dyDescent="0.2">
      <c r="B21" s="20"/>
      <c r="C21" s="20"/>
      <c r="D21" s="20">
        <f t="shared" ref="D21" si="7">SUM(D18:D20)</f>
        <v>336.49611265952859</v>
      </c>
      <c r="E21" s="20">
        <f t="shared" ref="E21:F21" si="8">SUM(E18:E20)</f>
        <v>350.69161694576144</v>
      </c>
      <c r="F21" s="20">
        <f t="shared" si="8"/>
        <v>360.31319999999999</v>
      </c>
      <c r="G21" s="20">
        <f t="shared" ref="G21:H21" si="9">SUM(G18:G20)</f>
        <v>372.13199999999995</v>
      </c>
      <c r="H21" s="20">
        <f t="shared" si="9"/>
        <v>383.29089999999997</v>
      </c>
      <c r="I21" s="20">
        <f t="shared" ref="I21:J21" si="10">SUM(I18:I20)</f>
        <v>395.41419999999999</v>
      </c>
      <c r="J21" s="20">
        <f t="shared" si="10"/>
        <v>409.20839999999998</v>
      </c>
      <c r="K21" s="20"/>
    </row>
    <row r="22" spans="1:14" x14ac:dyDescent="0.2">
      <c r="B22" s="20"/>
      <c r="C22" s="20"/>
      <c r="D22" s="20"/>
      <c r="E22" s="20"/>
      <c r="F22" s="20"/>
      <c r="G22" s="20"/>
      <c r="H22" s="20"/>
      <c r="I22" s="20"/>
      <c r="N22" s="23"/>
    </row>
    <row r="23" spans="1:14" x14ac:dyDescent="0.2">
      <c r="A23" s="23" t="s">
        <v>166</v>
      </c>
      <c r="B23" s="20"/>
      <c r="C23" s="20"/>
      <c r="D23" s="45">
        <f>D21/Enkät!F30</f>
        <v>7.6729299474957699E-2</v>
      </c>
      <c r="E23" s="45">
        <f>E21/Enkät!G30</f>
        <v>7.6588633412914636E-2</v>
      </c>
      <c r="F23" s="45">
        <f>F21/Enkät!H30</f>
        <v>7.5113994287668059E-2</v>
      </c>
      <c r="G23" s="45">
        <f>G21/Enkät!I30</f>
        <v>7.4765341197786037E-2</v>
      </c>
      <c r="H23" s="45">
        <f>H21/Enkät!J30</f>
        <v>7.3857177561013135E-2</v>
      </c>
      <c r="I23" s="45">
        <f>I21/Enkät!K30</f>
        <v>7.3282688177866012E-2</v>
      </c>
      <c r="J23" s="45">
        <f>J21/Enkät!L30</f>
        <v>7.3009945759469744E-2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4JXXJJFS64ZS-957833390-9</_dlc_DocId>
    <_dlc_DocIdUrl xmlns="465edb57-3a11-4ff8-9c43-7dc2da403828">
      <Url>https://sp.pensionsmyndigheten.se/ovr/ANSLAG/_layouts/15/DocIdRedir.aspx?ID=4JXXJJFS64ZS-957833390-9</Url>
      <Description>4JXXJJFS64ZS-957833390-9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E32935-3F86-48D9-B90A-ECE02A312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A43864-6A8F-4CBD-BD20-484A47337BA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335C320-3B1E-4D19-AEAB-000895F1303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65edb57-3a11-4ff8-9c43-7dc2da40382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1999-06-16T10:30:48Z</dcterms:created>
  <dcterms:modified xsi:type="dcterms:W3CDTF">2018-11-21T08:38:15Z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0c574542-be7e-48cd-9fd2-c73d620ba3fd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