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Ny mapp (2)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G6" i="2" l="1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H18" i="2"/>
  <c r="H4" i="2"/>
  <c r="H7" i="2"/>
  <c r="H10" i="2"/>
  <c r="H11" i="2"/>
  <c r="H14" i="2" s="1"/>
  <c r="G18" i="2"/>
  <c r="F18" i="2"/>
  <c r="F4" i="2"/>
  <c r="F6" i="2"/>
  <c r="F7" i="2"/>
  <c r="F10" i="2"/>
  <c r="F11" i="2"/>
  <c r="F14" i="2" s="1"/>
  <c r="E18" i="2"/>
  <c r="G11" i="2"/>
  <c r="E11" i="2"/>
  <c r="E14" i="2" s="1"/>
  <c r="G10" i="2"/>
  <c r="E10" i="2"/>
  <c r="J9" i="2"/>
  <c r="I9" i="2"/>
  <c r="H9" i="2"/>
  <c r="G9" i="2"/>
  <c r="F9" i="2"/>
  <c r="E9" i="2"/>
  <c r="G7" i="2"/>
  <c r="E7" i="2"/>
  <c r="E6" i="2"/>
  <c r="E4" i="2"/>
  <c r="G4" i="2"/>
  <c r="D19" i="2"/>
  <c r="D18" i="2"/>
  <c r="D11" i="2"/>
  <c r="D14" i="2" s="1"/>
  <c r="D10" i="2"/>
  <c r="D9" i="2"/>
  <c r="D7" i="2"/>
  <c r="D6" i="2"/>
  <c r="D4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G14" i="2"/>
  <c r="G15" i="2" s="1"/>
  <c r="G20" i="2"/>
  <c r="G21" i="2" s="1"/>
  <c r="G23" i="2" s="1"/>
  <c r="I14" i="2"/>
  <c r="I15" i="2"/>
  <c r="J14" i="2"/>
  <c r="J15" i="2" s="1"/>
  <c r="I20" i="2"/>
  <c r="I21" i="2"/>
  <c r="I23" i="2"/>
  <c r="J20" i="2"/>
  <c r="J21" i="2"/>
  <c r="J23" i="2" s="1"/>
  <c r="F20" i="2" l="1"/>
  <c r="F21" i="2" s="1"/>
  <c r="F23" i="2" s="1"/>
  <c r="F15" i="2"/>
  <c r="H15" i="2"/>
  <c r="H20" i="2"/>
  <c r="H21" i="2" s="1"/>
  <c r="H23" i="2" s="1"/>
  <c r="D15" i="2"/>
  <c r="D20" i="2"/>
  <c r="D21" i="2" s="1"/>
  <c r="D23" i="2" s="1"/>
  <c r="E20" i="2"/>
  <c r="E21" i="2" s="1"/>
  <c r="E23" i="2" s="1"/>
  <c r="E15" i="2"/>
</calcChain>
</file>

<file path=xl/sharedStrings.xml><?xml version="1.0" encoding="utf-8"?>
<sst xmlns="http://schemas.openxmlformats.org/spreadsheetml/2006/main" count="179" uniqueCount="167">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</sst>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0" fontId="8" fillId="0" borderId="16" xfId="0" applyFont="1" applyBorder="1" applyAlignment="1">
      <alignment vertical="center"/>
    </xf>
    <xf numFmtId="167" fontId="8" fillId="0" borderId="0" xfId="0" applyNumberFormat="1" applyFont="1"/>
    <xf numFmtId="172" fontId="8" fillId="0" borderId="0" xfId="126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285.35680000000002</c:v>
                </c:pt>
                <c:pt idx="1">
                  <c:v>299.10309999999998</c:v>
                </c:pt>
                <c:pt idx="2">
                  <c:v>307.3546</c:v>
                </c:pt>
                <c:pt idx="3">
                  <c:v>317.07400000000001</c:v>
                </c:pt>
                <c:pt idx="4">
                  <c:v>327.25400000000002</c:v>
                </c:pt>
                <c:pt idx="5">
                  <c:v>334.88299999999998</c:v>
                </c:pt>
                <c:pt idx="6">
                  <c:v>344.166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7.5984999999999996</c:v>
                </c:pt>
                <c:pt idx="1">
                  <c:v>9.0806000000000004</c:v>
                </c:pt>
                <c:pt idx="2">
                  <c:v>10.1411</c:v>
                </c:pt>
                <c:pt idx="3">
                  <c:v>11.629</c:v>
                </c:pt>
                <c:pt idx="4">
                  <c:v>13.375999999999999</c:v>
                </c:pt>
                <c:pt idx="5">
                  <c:v>15.315</c:v>
                </c:pt>
                <c:pt idx="6">
                  <c:v>17.388999999999999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43.540812882676619</c:v>
                </c:pt>
                <c:pt idx="1">
                  <c:v>42.507916945761423</c:v>
                </c:pt>
                <c:pt idx="2">
                  <c:v>42.5378422952246</c:v>
                </c:pt>
                <c:pt idx="3">
                  <c:v>42.126399999999997</c:v>
                </c:pt>
                <c:pt idx="4">
                  <c:v>42.193199999999997</c:v>
                </c:pt>
                <c:pt idx="5">
                  <c:v>42.226900000000001</c:v>
                </c:pt>
                <c:pt idx="6">
                  <c:v>42.773000000000003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93-4C16-90E7-690CFC81FC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5"/>
              <c:layout>
                <c:manualLayout>
                  <c:x val="0"/>
                  <c:y val="-3.7893638056237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66" activePane="bottomRight" state="frozen"/>
      <selection pane="topRight" activeCell="B1" sqref="B1"/>
      <selection pane="bottomLeft" activeCell="A4" sqref="A4"/>
      <selection pane="bottomRight" activeCell="O184" sqref="O184"/>
    </sheetView>
  </sheetViews>
  <sheetFormatPr defaultColWidth="9.140625" defaultRowHeight="12.75" x14ac:dyDescent="0.2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2" width="13.85546875" style="13" customWidth="1"/>
    <col min="13" max="16384" width="9.140625" style="13"/>
  </cols>
  <sheetData>
    <row r="1" spans="1:13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 x14ac:dyDescent="0.25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20"/>
    </row>
    <row r="4" spans="1:13" ht="15.75" x14ac:dyDescent="0.25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2"/>
      <c r="B5" s="2" t="s">
        <v>2</v>
      </c>
      <c r="C5" s="2"/>
      <c r="D5" s="2"/>
      <c r="E5" s="2"/>
      <c r="F5" s="49">
        <v>4.792881255653203</v>
      </c>
      <c r="G5" s="49">
        <v>4.792534916343083</v>
      </c>
      <c r="H5" s="49">
        <v>4.8541286519108384</v>
      </c>
      <c r="I5" s="49">
        <v>3.8045491921677943</v>
      </c>
      <c r="J5" s="49">
        <v>3.3394883078824211</v>
      </c>
      <c r="K5" s="49">
        <v>3.5918422097354741</v>
      </c>
      <c r="L5" s="49">
        <v>3.93089799412778</v>
      </c>
      <c r="M5" s="20"/>
    </row>
    <row r="6" spans="1:13" ht="15.75" x14ac:dyDescent="0.25">
      <c r="A6" s="2"/>
      <c r="B6" s="2" t="s">
        <v>3</v>
      </c>
      <c r="C6" s="2"/>
      <c r="D6" s="2"/>
      <c r="E6" s="2"/>
      <c r="F6" s="49">
        <v>2.2311468094600606</v>
      </c>
      <c r="G6" s="49">
        <v>2.4443474465299042</v>
      </c>
      <c r="H6" s="49">
        <v>2.6842778014486646</v>
      </c>
      <c r="I6" s="49">
        <v>2.9045643153526868</v>
      </c>
      <c r="J6" s="49">
        <v>2.9435483870967838</v>
      </c>
      <c r="K6" s="49">
        <v>3.2119075597336399</v>
      </c>
      <c r="L6" s="49">
        <v>3.3776091081593851</v>
      </c>
      <c r="M6" s="20"/>
    </row>
    <row r="7" spans="1:13" ht="15.75" x14ac:dyDescent="0.2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75" x14ac:dyDescent="0.25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1.7623163009279574</v>
      </c>
      <c r="I8" s="49">
        <v>0.94319315891433497</v>
      </c>
      <c r="J8" s="49">
        <v>0.39546379761556949</v>
      </c>
      <c r="K8" s="49">
        <v>0.34756415455019507</v>
      </c>
      <c r="L8" s="49">
        <v>0.51954049529527868</v>
      </c>
      <c r="M8" s="20"/>
    </row>
    <row r="9" spans="1:13" ht="15.75" x14ac:dyDescent="0.25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5110.3</v>
      </c>
      <c r="I9" s="22">
        <v>5158.5</v>
      </c>
      <c r="J9" s="22">
        <v>5178.8999999999996</v>
      </c>
      <c r="K9" s="22">
        <v>5196.8999999999996</v>
      </c>
      <c r="L9" s="22">
        <v>5223.8999999999996</v>
      </c>
      <c r="M9" s="20"/>
    </row>
    <row r="10" spans="1:13" ht="15.75" x14ac:dyDescent="0.2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75" x14ac:dyDescent="0.25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6.3309932730905292</v>
      </c>
      <c r="I11" s="49">
        <v>6.4066043726753161</v>
      </c>
      <c r="J11" s="49">
        <v>6.5197379108680344</v>
      </c>
      <c r="K11" s="49">
        <v>6.6816304543005929</v>
      </c>
      <c r="L11" s="49">
        <v>6.7910927128684611</v>
      </c>
      <c r="M11" s="20"/>
    </row>
    <row r="12" spans="1:13" ht="15.75" x14ac:dyDescent="0.2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75" x14ac:dyDescent="0.25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1.9434354723541603</v>
      </c>
      <c r="I13" s="49">
        <v>2.0068824801291241</v>
      </c>
      <c r="J13" s="49">
        <v>2.1106997850489639</v>
      </c>
      <c r="K13" s="49">
        <v>2.4500774785837676</v>
      </c>
      <c r="L13" s="49">
        <v>2.6540338460660173</v>
      </c>
      <c r="M13" s="20"/>
    </row>
    <row r="14" spans="1:13" ht="15.75" x14ac:dyDescent="0.25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20"/>
    </row>
    <row r="15" spans="1:13" ht="15.75" x14ac:dyDescent="0.25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181.61</v>
      </c>
      <c r="K15" s="41">
        <v>185.89</v>
      </c>
      <c r="L15" s="41">
        <v>191.15</v>
      </c>
      <c r="M15" s="20"/>
    </row>
    <row r="16" spans="1:13" ht="15.75" x14ac:dyDescent="0.25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20"/>
    </row>
    <row r="17" spans="1:15" ht="15.75" x14ac:dyDescent="0.2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47500</v>
      </c>
      <c r="K18" s="22">
        <v>48400</v>
      </c>
      <c r="L18" s="22">
        <v>49500</v>
      </c>
      <c r="M18" s="20"/>
      <c r="N18" s="20"/>
      <c r="O18" s="20"/>
    </row>
    <row r="19" spans="1:15" ht="15.75" x14ac:dyDescent="0.25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66400</v>
      </c>
      <c r="K19" s="22">
        <v>68000</v>
      </c>
      <c r="L19" s="22">
        <v>69900</v>
      </c>
      <c r="M19" s="20"/>
      <c r="N19" s="20"/>
      <c r="O19" s="20"/>
    </row>
    <row r="20" spans="1:15" ht="15.75" x14ac:dyDescent="0.2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1.7563758277317154</v>
      </c>
      <c r="J21" s="49">
        <v>2.1079893780939551</v>
      </c>
      <c r="K21" s="49">
        <v>2</v>
      </c>
      <c r="L21" s="49">
        <v>2</v>
      </c>
      <c r="M21" s="20"/>
      <c r="N21" s="20"/>
      <c r="O21" s="20"/>
    </row>
    <row r="22" spans="1:15" ht="15.75" x14ac:dyDescent="0.2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-0.72</v>
      </c>
      <c r="I23" s="49">
        <v>-0.5</v>
      </c>
      <c r="J23" s="49">
        <v>-0.12</v>
      </c>
      <c r="K23" s="49">
        <v>0.51</v>
      </c>
      <c r="L23" s="49">
        <v>1.18</v>
      </c>
      <c r="M23" s="20"/>
      <c r="N23" s="20"/>
      <c r="O23" s="20"/>
    </row>
    <row r="24" spans="1:15" ht="15.75" x14ac:dyDescent="0.25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-0.7</v>
      </c>
      <c r="I24" s="49">
        <v>-0.47</v>
      </c>
      <c r="J24" s="49">
        <v>-0.06</v>
      </c>
      <c r="K24" s="49">
        <v>0.6</v>
      </c>
      <c r="L24" s="49">
        <v>1.26</v>
      </c>
      <c r="M24" s="20"/>
      <c r="N24" s="20"/>
      <c r="O24" s="20"/>
    </row>
    <row r="25" spans="1:15" ht="15.75" x14ac:dyDescent="0.25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0.35</v>
      </c>
      <c r="J25" s="49">
        <v>1.03</v>
      </c>
      <c r="K25" s="49">
        <v>1.71</v>
      </c>
      <c r="L25" s="49">
        <v>2.2799999999999998</v>
      </c>
      <c r="M25" s="20"/>
      <c r="N25" s="20"/>
      <c r="O25" s="20"/>
    </row>
    <row r="26" spans="1:15" ht="15.75" x14ac:dyDescent="0.25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0.66</v>
      </c>
      <c r="I26" s="49">
        <v>0.81</v>
      </c>
      <c r="J26" s="49">
        <v>1.4</v>
      </c>
      <c r="K26" s="49">
        <v>1.94</v>
      </c>
      <c r="L26" s="49">
        <v>2.42</v>
      </c>
      <c r="M26" s="20"/>
      <c r="N26"/>
      <c r="O26" s="32"/>
    </row>
    <row r="27" spans="1:15" ht="15.75" x14ac:dyDescent="0.2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  <c r="N27" s="32"/>
      <c r="O27" s="32"/>
    </row>
    <row r="28" spans="1:15" ht="15.75" x14ac:dyDescent="0.25">
      <c r="A28" s="2"/>
      <c r="B28" s="2" t="s">
        <v>17</v>
      </c>
      <c r="C28" s="2"/>
      <c r="D28" s="2"/>
      <c r="E28" s="2"/>
      <c r="F28" s="49">
        <v>2.4337480214105423</v>
      </c>
      <c r="G28" s="49">
        <v>2.3586227862135489</v>
      </c>
      <c r="H28" s="49">
        <v>2.3289461644610654</v>
      </c>
      <c r="I28" s="49">
        <v>1.3084757722307661</v>
      </c>
      <c r="J28" s="49">
        <v>1.4789599512700979</v>
      </c>
      <c r="K28" s="49">
        <v>1.657440580673808</v>
      </c>
      <c r="L28" s="49">
        <v>1.9345748591031553</v>
      </c>
      <c r="M28" s="32"/>
      <c r="N28" s="32"/>
      <c r="O28" s="32"/>
    </row>
    <row r="29" spans="1:15" ht="15.75" x14ac:dyDescent="0.25">
      <c r="A29" s="2"/>
      <c r="B29" s="2" t="s">
        <v>18</v>
      </c>
      <c r="C29" s="2"/>
      <c r="D29" s="2"/>
      <c r="E29" s="2"/>
      <c r="F29" s="49">
        <v>4.378248657695516</v>
      </c>
      <c r="G29" s="49">
        <v>4.4085311197339827</v>
      </c>
      <c r="H29" s="49">
        <v>4.3045771706458957</v>
      </c>
      <c r="I29" s="49">
        <v>3.6073877427578172</v>
      </c>
      <c r="J29" s="49">
        <v>3.0933029881378804</v>
      </c>
      <c r="K29" s="49">
        <v>3.9705429352643762</v>
      </c>
      <c r="L29" s="49">
        <v>4.0067322660443772</v>
      </c>
      <c r="M29" s="32"/>
      <c r="N29" s="32"/>
      <c r="O29" s="32"/>
    </row>
    <row r="30" spans="1:15" ht="15.75" x14ac:dyDescent="0.25">
      <c r="A30" s="2"/>
      <c r="B30" s="2" t="s">
        <v>19</v>
      </c>
      <c r="C30" s="2"/>
      <c r="D30" s="2"/>
      <c r="E30" s="2"/>
      <c r="F30" s="22">
        <v>4385.4970000000003</v>
      </c>
      <c r="G30" s="22">
        <v>4578.8329999999996</v>
      </c>
      <c r="H30" s="22">
        <v>4775.9324000000006</v>
      </c>
      <c r="I30" s="22">
        <v>4948.2187999999996</v>
      </c>
      <c r="J30" s="22">
        <v>5101.2822000000006</v>
      </c>
      <c r="K30" s="22">
        <v>5303.8307999999997</v>
      </c>
      <c r="L30" s="22">
        <v>5516.3410999999996</v>
      </c>
      <c r="M30" s="20"/>
      <c r="N30" s="20"/>
      <c r="O30" s="20"/>
    </row>
    <row r="31" spans="1:15" ht="15.75" x14ac:dyDescent="0.2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2" s="9" customFormat="1" ht="18.75" x14ac:dyDescent="0.3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</row>
    <row r="34" spans="1:12" ht="15.75" x14ac:dyDescent="0.2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</row>
    <row r="35" spans="1:12" s="4" customFormat="1" ht="42.75" customHeight="1" x14ac:dyDescent="0.2">
      <c r="A35" s="12" t="s">
        <v>21</v>
      </c>
      <c r="B35" s="15"/>
      <c r="C35" s="15"/>
      <c r="D35" s="15"/>
      <c r="E35" s="15"/>
    </row>
    <row r="36" spans="1:12" ht="19.5" customHeight="1" thickBot="1" x14ac:dyDescent="0.3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6.5" thickTop="1" x14ac:dyDescent="0.25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13124200</v>
      </c>
      <c r="J37" s="27">
        <v>13157800</v>
      </c>
      <c r="K37" s="27">
        <v>13242400</v>
      </c>
      <c r="L37" s="27">
        <v>13467000</v>
      </c>
    </row>
    <row r="38" spans="1:12" ht="14.1" customHeight="1" x14ac:dyDescent="0.25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</row>
    <row r="39" spans="1:12" ht="14.1" customHeight="1" x14ac:dyDescent="0.25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5241000</v>
      </c>
      <c r="J39" s="22">
        <v>4605000</v>
      </c>
      <c r="K39" s="22">
        <v>4010000</v>
      </c>
      <c r="L39" s="22">
        <v>3646000</v>
      </c>
    </row>
    <row r="40" spans="1:12" ht="15.75" x14ac:dyDescent="0.25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7875000</v>
      </c>
      <c r="J40" s="22">
        <v>8545000</v>
      </c>
      <c r="K40" s="22">
        <v>9225000</v>
      </c>
      <c r="L40" s="22">
        <v>9814000</v>
      </c>
    </row>
    <row r="41" spans="1:12" ht="12.75" customHeight="1" x14ac:dyDescent="0.25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75" x14ac:dyDescent="0.25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657600</v>
      </c>
      <c r="J42" s="22">
        <v>655600</v>
      </c>
      <c r="K42" s="22">
        <v>659000</v>
      </c>
      <c r="L42" s="22">
        <v>667700</v>
      </c>
    </row>
    <row r="43" spans="1:12" ht="12" customHeight="1" x14ac:dyDescent="0.25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75" x14ac:dyDescent="0.25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219600</v>
      </c>
      <c r="J44" s="22">
        <v>192700</v>
      </c>
      <c r="K44" s="22">
        <v>167800</v>
      </c>
      <c r="L44" s="22">
        <v>144800</v>
      </c>
    </row>
    <row r="45" spans="1:12" ht="15.75" x14ac:dyDescent="0.25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184700</v>
      </c>
      <c r="J45" s="22">
        <v>162700</v>
      </c>
      <c r="K45" s="22">
        <v>142200</v>
      </c>
      <c r="L45" s="22">
        <v>123200</v>
      </c>
    </row>
    <row r="46" spans="1:12" ht="15.75" x14ac:dyDescent="0.25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34900</v>
      </c>
      <c r="J46" s="22">
        <v>30000</v>
      </c>
      <c r="K46" s="22">
        <v>25600</v>
      </c>
      <c r="L46" s="22">
        <v>21600</v>
      </c>
    </row>
    <row r="47" spans="1:12" ht="13.5" customHeight="1" x14ac:dyDescent="0.25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75" x14ac:dyDescent="0.25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438000</v>
      </c>
      <c r="J48" s="22">
        <v>462900</v>
      </c>
      <c r="K48" s="22">
        <v>491200</v>
      </c>
      <c r="L48" s="22">
        <v>522900</v>
      </c>
    </row>
    <row r="49" spans="1:12" ht="15.75" x14ac:dyDescent="0.25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328100</v>
      </c>
      <c r="J49" s="22">
        <v>344500</v>
      </c>
      <c r="K49" s="22">
        <v>363400</v>
      </c>
      <c r="L49" s="22">
        <v>384700</v>
      </c>
    </row>
    <row r="50" spans="1:12" ht="15.75" x14ac:dyDescent="0.25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109900</v>
      </c>
      <c r="J50" s="22">
        <v>118400</v>
      </c>
      <c r="K50" s="22">
        <v>127800</v>
      </c>
      <c r="L50" s="22">
        <v>138200</v>
      </c>
    </row>
    <row r="51" spans="1:12" ht="13.5" customHeight="1" x14ac:dyDescent="0.25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75" x14ac:dyDescent="0.25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20000</v>
      </c>
      <c r="J52" s="22">
        <v>20100</v>
      </c>
      <c r="K52" s="22">
        <v>20100</v>
      </c>
      <c r="L52" s="22">
        <v>20200</v>
      </c>
    </row>
    <row r="53" spans="1:12" ht="12.75" customHeight="1" x14ac:dyDescent="0.25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75" x14ac:dyDescent="0.25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24000</v>
      </c>
      <c r="J54" s="22">
        <v>24100</v>
      </c>
      <c r="K54" s="22">
        <v>24100</v>
      </c>
      <c r="L54" s="22">
        <v>25400</v>
      </c>
    </row>
    <row r="55" spans="1:12" ht="15.75" x14ac:dyDescent="0.25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24700</v>
      </c>
      <c r="J55" s="22">
        <v>24700</v>
      </c>
      <c r="K55" s="22">
        <v>24600</v>
      </c>
      <c r="L55" s="22">
        <v>25800</v>
      </c>
    </row>
    <row r="56" spans="1:12" ht="15.75" x14ac:dyDescent="0.25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20400</v>
      </c>
      <c r="J56" s="22">
        <v>20900</v>
      </c>
      <c r="K56" s="22">
        <v>21300</v>
      </c>
      <c r="L56" s="22">
        <v>23000</v>
      </c>
    </row>
    <row r="57" spans="1:12" ht="15.75" customHeight="1" x14ac:dyDescent="0.25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75" x14ac:dyDescent="0.25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18000</v>
      </c>
      <c r="J58" s="22">
        <v>18400</v>
      </c>
      <c r="K58" s="22">
        <v>18800</v>
      </c>
      <c r="L58" s="22">
        <v>18800</v>
      </c>
    </row>
    <row r="59" spans="1:12" ht="15.75" x14ac:dyDescent="0.25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17100</v>
      </c>
      <c r="J59" s="22">
        <v>17500</v>
      </c>
      <c r="K59" s="22">
        <v>17800</v>
      </c>
      <c r="L59" s="22">
        <v>17700</v>
      </c>
    </row>
    <row r="60" spans="1:12" ht="15.75" x14ac:dyDescent="0.25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20500</v>
      </c>
      <c r="J60" s="22">
        <v>21100</v>
      </c>
      <c r="K60" s="22">
        <v>21500</v>
      </c>
      <c r="L60" s="22">
        <v>21600</v>
      </c>
    </row>
    <row r="61" spans="1:12" ht="13.5" customHeight="1" x14ac:dyDescent="0.25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75" x14ac:dyDescent="0.25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0.99287099999999995</v>
      </c>
      <c r="J62" s="29">
        <v>0.99287099999999995</v>
      </c>
      <c r="K62" s="29">
        <v>0.99287099999999995</v>
      </c>
      <c r="L62" s="29">
        <v>0.99287099999999995</v>
      </c>
    </row>
    <row r="63" spans="1:12" ht="15.75" x14ac:dyDescent="0.25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1.0007917500000001</v>
      </c>
      <c r="J63" s="29">
        <v>1.0007917500000001</v>
      </c>
      <c r="K63" s="29">
        <v>1.0007917500000001</v>
      </c>
      <c r="L63" s="29">
        <v>1.0007917500000001</v>
      </c>
    </row>
    <row r="64" spans="1:12" ht="13.5" customHeight="1" x14ac:dyDescent="0.25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4" ht="13.5" hidden="1" customHeight="1" x14ac:dyDescent="0.25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20"/>
      <c r="N65" s="20"/>
    </row>
    <row r="66" spans="1:14" ht="13.5" hidden="1" customHeight="1" x14ac:dyDescent="0.25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20"/>
      <c r="N66" s="20"/>
    </row>
    <row r="67" spans="1:14" ht="15.75" x14ac:dyDescent="0.25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8200</v>
      </c>
      <c r="J67" s="22">
        <v>7800</v>
      </c>
      <c r="K67" s="22">
        <v>7400</v>
      </c>
      <c r="L67" s="22">
        <v>7000</v>
      </c>
      <c r="M67" s="20"/>
      <c r="N67" s="20"/>
    </row>
    <row r="68" spans="1:14" ht="15.75" x14ac:dyDescent="0.25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648</v>
      </c>
      <c r="J68" s="22">
        <v>608</v>
      </c>
      <c r="K68" s="22">
        <v>568</v>
      </c>
      <c r="L68" s="22">
        <v>528</v>
      </c>
      <c r="M68" s="20"/>
      <c r="N68" s="20"/>
    </row>
    <row r="69" spans="1:14" ht="15.75" x14ac:dyDescent="0.25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0.27150000000000002</v>
      </c>
      <c r="J69" s="30">
        <v>0.27</v>
      </c>
      <c r="K69" s="30">
        <v>0.26850000000000002</v>
      </c>
      <c r="L69" s="30">
        <v>0.26700000000000002</v>
      </c>
      <c r="M69" s="20"/>
      <c r="N69" s="20"/>
    </row>
    <row r="70" spans="1:14" s="4" customFormat="1" ht="15.75" x14ac:dyDescent="0.25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</row>
    <row r="71" spans="1:14" ht="16.5" thickBot="1" x14ac:dyDescent="0.3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20"/>
      <c r="N71" s="20"/>
    </row>
    <row r="72" spans="1:14" ht="16.5" thickTop="1" x14ac:dyDescent="0.25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10338300</v>
      </c>
      <c r="J72" s="23">
        <v>9824600</v>
      </c>
      <c r="K72" s="23">
        <v>9234700</v>
      </c>
      <c r="L72" s="23">
        <v>8695300</v>
      </c>
      <c r="M72" s="20"/>
      <c r="N72" s="20"/>
    </row>
    <row r="73" spans="1:14" ht="12" customHeight="1" x14ac:dyDescent="0.25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20"/>
      <c r="N73" s="20"/>
    </row>
    <row r="74" spans="1:14" ht="16.5" customHeight="1" x14ac:dyDescent="0.25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9614000</v>
      </c>
      <c r="J74" s="24">
        <v>9110700</v>
      </c>
      <c r="K74" s="24">
        <v>8529900</v>
      </c>
      <c r="L74" s="24">
        <v>7993900</v>
      </c>
      <c r="M74" s="20"/>
      <c r="N74" s="20"/>
    </row>
    <row r="75" spans="1:14" ht="15.75" x14ac:dyDescent="0.25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76700</v>
      </c>
      <c r="J75" s="24">
        <v>61700</v>
      </c>
      <c r="K75" s="24">
        <v>48300</v>
      </c>
      <c r="L75" s="24">
        <v>37000</v>
      </c>
      <c r="M75" s="20"/>
      <c r="N75" s="20"/>
    </row>
    <row r="76" spans="1:14" ht="12" customHeight="1" x14ac:dyDescent="0.25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20"/>
      <c r="N76" s="20"/>
    </row>
    <row r="77" spans="1:14" ht="16.5" customHeight="1" x14ac:dyDescent="0.25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233900</v>
      </c>
      <c r="J77" s="24">
        <v>222700</v>
      </c>
      <c r="K77" s="24">
        <v>211500</v>
      </c>
      <c r="L77" s="24">
        <v>200300</v>
      </c>
      <c r="M77" s="20"/>
      <c r="N77" s="20"/>
    </row>
    <row r="78" spans="1:14" ht="15.75" x14ac:dyDescent="0.25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0"/>
      <c r="N78" s="20"/>
    </row>
    <row r="79" spans="1:14" ht="9.75" customHeight="1" x14ac:dyDescent="0.25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20"/>
      <c r="N79" s="20"/>
    </row>
    <row r="80" spans="1:14" ht="16.5" customHeight="1" x14ac:dyDescent="0.25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41100</v>
      </c>
      <c r="J80" s="24">
        <v>40900</v>
      </c>
      <c r="K80" s="24">
        <v>40300</v>
      </c>
      <c r="L80" s="24">
        <v>39900</v>
      </c>
      <c r="M80" s="20"/>
      <c r="N80" s="20"/>
    </row>
    <row r="81" spans="1:12" ht="15.75" x14ac:dyDescent="0.25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24400</v>
      </c>
      <c r="J81" s="24">
        <v>24300</v>
      </c>
      <c r="K81" s="24">
        <v>23900</v>
      </c>
      <c r="L81" s="24">
        <v>23400</v>
      </c>
    </row>
    <row r="82" spans="1:12" ht="9.75" customHeight="1" x14ac:dyDescent="0.25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 x14ac:dyDescent="0.25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1.0003314948682407</v>
      </c>
      <c r="J83" s="25">
        <v>1.0003314948682407</v>
      </c>
      <c r="K83" s="25">
        <v>1.0003314948682407</v>
      </c>
      <c r="L83" s="25">
        <v>1.0003314948682407</v>
      </c>
    </row>
    <row r="84" spans="1:12" ht="15.75" x14ac:dyDescent="0.25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1.0037014478468715</v>
      </c>
      <c r="J84" s="25">
        <v>1.0037014478468715</v>
      </c>
      <c r="K84" s="25">
        <v>1.0037014478468715</v>
      </c>
      <c r="L84" s="25">
        <v>1.0037014478468715</v>
      </c>
    </row>
    <row r="85" spans="1:12" ht="12" customHeight="1" x14ac:dyDescent="0.25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 x14ac:dyDescent="0.25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311200</v>
      </c>
      <c r="J86" s="24">
        <v>313800</v>
      </c>
      <c r="K86" s="24">
        <v>315100</v>
      </c>
      <c r="L86" s="24">
        <v>318700</v>
      </c>
    </row>
    <row r="87" spans="1:12" ht="15.75" x14ac:dyDescent="0.25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74300</v>
      </c>
      <c r="J87" s="24">
        <v>74800</v>
      </c>
      <c r="K87" s="24">
        <v>75000</v>
      </c>
      <c r="L87" s="24">
        <v>75600</v>
      </c>
    </row>
    <row r="88" spans="1:12" ht="12" customHeight="1" x14ac:dyDescent="0.25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 x14ac:dyDescent="0.25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3260</v>
      </c>
      <c r="J89" s="24">
        <v>3230</v>
      </c>
      <c r="K89" s="24">
        <v>3200</v>
      </c>
      <c r="L89" s="24">
        <v>3170</v>
      </c>
    </row>
    <row r="90" spans="1:12" ht="15.75" x14ac:dyDescent="0.25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2230</v>
      </c>
      <c r="J90" s="24">
        <v>2190</v>
      </c>
      <c r="K90" s="24">
        <v>2160</v>
      </c>
      <c r="L90" s="24">
        <v>2120</v>
      </c>
    </row>
    <row r="91" spans="1:12" ht="13.5" customHeight="1" x14ac:dyDescent="0.25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 x14ac:dyDescent="0.25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82000</v>
      </c>
      <c r="J92" s="24">
        <v>83500</v>
      </c>
      <c r="K92" s="24">
        <v>84600</v>
      </c>
      <c r="L92" s="24">
        <v>86500</v>
      </c>
    </row>
    <row r="93" spans="1:12" ht="15.75" x14ac:dyDescent="0.25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27300</v>
      </c>
      <c r="J93" s="24">
        <v>27900</v>
      </c>
      <c r="K93" s="24">
        <v>28500</v>
      </c>
      <c r="L93" s="24">
        <v>29200</v>
      </c>
    </row>
    <row r="94" spans="1:12" ht="9.9499999999999993" customHeight="1" x14ac:dyDescent="0.25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75" x14ac:dyDescent="0.25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1.1640702240748355</v>
      </c>
      <c r="J95" s="26">
        <v>1.1640702240748355</v>
      </c>
      <c r="K95" s="26">
        <v>1.1640702240748355</v>
      </c>
      <c r="L95" s="26">
        <v>1.1640702240748355</v>
      </c>
    </row>
    <row r="96" spans="1:12" ht="15.75" x14ac:dyDescent="0.2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3" ht="19.5" customHeight="1" x14ac:dyDescent="0.25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192800</v>
      </c>
      <c r="J97" s="24">
        <v>194100</v>
      </c>
      <c r="K97" s="24">
        <v>196100</v>
      </c>
      <c r="L97" s="24">
        <v>198800</v>
      </c>
      <c r="M97" s="20"/>
    </row>
    <row r="98" spans="1:13" ht="15.75" x14ac:dyDescent="0.25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69300</v>
      </c>
      <c r="J98" s="24">
        <v>69500</v>
      </c>
      <c r="K98" s="24">
        <v>70300</v>
      </c>
      <c r="L98" s="24">
        <v>71300</v>
      </c>
      <c r="M98" s="20"/>
    </row>
    <row r="99" spans="1:13" ht="11.25" customHeight="1" x14ac:dyDescent="0.25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20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2760</v>
      </c>
      <c r="J100" s="24">
        <v>2730</v>
      </c>
      <c r="K100" s="24">
        <v>2730</v>
      </c>
      <c r="L100" s="24">
        <v>2730</v>
      </c>
      <c r="M100" s="20"/>
    </row>
    <row r="101" spans="1:13" ht="15.75" x14ac:dyDescent="0.25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2070</v>
      </c>
      <c r="J101" s="24">
        <v>2010</v>
      </c>
      <c r="K101" s="24">
        <v>1990</v>
      </c>
      <c r="L101" s="24">
        <v>1960</v>
      </c>
      <c r="M101" s="20"/>
    </row>
    <row r="102" spans="1:13" ht="12" customHeight="1" x14ac:dyDescent="0.25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0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69400</v>
      </c>
      <c r="J103" s="24">
        <v>70700</v>
      </c>
      <c r="K103" s="24">
        <v>71400</v>
      </c>
      <c r="L103" s="24">
        <v>72400</v>
      </c>
      <c r="M103" s="20"/>
    </row>
    <row r="104" spans="1:13" ht="18.75" customHeight="1" x14ac:dyDescent="0.25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33400</v>
      </c>
      <c r="J104" s="24">
        <v>34400</v>
      </c>
      <c r="K104" s="24">
        <v>35300</v>
      </c>
      <c r="L104" s="24">
        <v>36400</v>
      </c>
      <c r="M104" s="20"/>
    </row>
    <row r="105" spans="1:13" ht="13.5" customHeight="1" x14ac:dyDescent="0.25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20"/>
    </row>
    <row r="106" spans="1:13" ht="15.75" x14ac:dyDescent="0.25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1.0041112108887869</v>
      </c>
      <c r="J106" s="26">
        <v>1.0041112108887869</v>
      </c>
      <c r="K106" s="26">
        <v>1.0041112108887869</v>
      </c>
      <c r="L106" s="26">
        <v>1.0041112108887869</v>
      </c>
      <c r="M106" s="20"/>
    </row>
    <row r="107" spans="1:13" ht="11.25" customHeight="1" x14ac:dyDescent="0.25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0"/>
    </row>
    <row r="108" spans="1:13" ht="24.95" customHeight="1" x14ac:dyDescent="0.25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0</v>
      </c>
      <c r="J108" s="24">
        <v>0</v>
      </c>
      <c r="K108" s="24">
        <v>0</v>
      </c>
      <c r="L108" s="24">
        <v>0</v>
      </c>
      <c r="M108" s="20"/>
    </row>
    <row r="109" spans="1:13" s="4" customFormat="1" ht="13.5" customHeight="1" x14ac:dyDescent="0.25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</row>
    <row r="110" spans="1:13" s="4" customFormat="1" ht="16.5" thickBot="1" x14ac:dyDescent="0.3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</row>
    <row r="111" spans="1:13" ht="18.75" customHeight="1" thickTop="1" x14ac:dyDescent="0.25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9220700</v>
      </c>
      <c r="J111" s="27">
        <v>9321800</v>
      </c>
      <c r="K111" s="27">
        <v>9523400</v>
      </c>
      <c r="L111" s="27">
        <v>9703700</v>
      </c>
      <c r="M111" s="20"/>
    </row>
    <row r="112" spans="1:13" ht="15.75" x14ac:dyDescent="0.25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9143400</v>
      </c>
      <c r="J112" s="22">
        <v>9245900</v>
      </c>
      <c r="K112" s="22">
        <v>9447500</v>
      </c>
      <c r="L112" s="22">
        <v>9627800</v>
      </c>
      <c r="M112" s="20"/>
    </row>
    <row r="113" spans="1:12" ht="15.75" x14ac:dyDescent="0.25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9136600</v>
      </c>
      <c r="J113" s="22">
        <v>9240300</v>
      </c>
      <c r="K113" s="22">
        <v>9442800</v>
      </c>
      <c r="L113" s="22">
        <v>9623900</v>
      </c>
    </row>
    <row r="114" spans="1:12" ht="15.75" x14ac:dyDescent="0.25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6800</v>
      </c>
      <c r="J114" s="22">
        <v>5600</v>
      </c>
      <c r="K114" s="22">
        <v>4700</v>
      </c>
      <c r="L114" s="22">
        <v>3900</v>
      </c>
    </row>
    <row r="115" spans="1:12" ht="9.9499999999999993" customHeight="1" x14ac:dyDescent="0.25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75" x14ac:dyDescent="0.25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77300</v>
      </c>
      <c r="J116" s="22">
        <v>75900</v>
      </c>
      <c r="K116" s="22">
        <v>75900</v>
      </c>
      <c r="L116" s="22">
        <v>75900</v>
      </c>
    </row>
    <row r="117" spans="1:12" ht="15.75" x14ac:dyDescent="0.2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75" x14ac:dyDescent="0.25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292000</v>
      </c>
      <c r="J118" s="22">
        <v>296000</v>
      </c>
      <c r="K118" s="22">
        <v>301300</v>
      </c>
      <c r="L118" s="22">
        <v>306300</v>
      </c>
    </row>
    <row r="119" spans="1:12" ht="15.75" x14ac:dyDescent="0.25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291800</v>
      </c>
      <c r="J119" s="22">
        <v>295900</v>
      </c>
      <c r="K119" s="22">
        <v>301200</v>
      </c>
      <c r="L119" s="22">
        <v>306200</v>
      </c>
    </row>
    <row r="120" spans="1:12" ht="15.75" x14ac:dyDescent="0.25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100</v>
      </c>
      <c r="K120" s="22">
        <v>100</v>
      </c>
      <c r="L120" s="22">
        <v>100</v>
      </c>
    </row>
    <row r="121" spans="1:12" ht="15.75" x14ac:dyDescent="0.2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75" x14ac:dyDescent="0.25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217500</v>
      </c>
      <c r="J122" s="22">
        <v>219000</v>
      </c>
      <c r="K122" s="22">
        <v>221500</v>
      </c>
      <c r="L122" s="22">
        <v>223600</v>
      </c>
    </row>
    <row r="123" spans="1:12" ht="15.75" x14ac:dyDescent="0.25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74500</v>
      </c>
      <c r="J123" s="22">
        <v>77000</v>
      </c>
      <c r="K123" s="22">
        <v>79800</v>
      </c>
      <c r="L123" s="22">
        <v>82700</v>
      </c>
    </row>
    <row r="124" spans="1:12" ht="15.75" x14ac:dyDescent="0.2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75" x14ac:dyDescent="0.25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30200</v>
      </c>
      <c r="J125" s="22">
        <v>30230</v>
      </c>
      <c r="K125" s="22">
        <v>30380</v>
      </c>
      <c r="L125" s="22">
        <v>30460</v>
      </c>
    </row>
    <row r="126" spans="1:12" ht="15.75" x14ac:dyDescent="0.25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30190</v>
      </c>
      <c r="J126" s="22">
        <v>30230</v>
      </c>
      <c r="K126" s="22">
        <v>30370</v>
      </c>
      <c r="L126" s="22">
        <v>30450</v>
      </c>
    </row>
    <row r="127" spans="1:12" ht="15.75" x14ac:dyDescent="0.25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36660</v>
      </c>
      <c r="J127" s="22">
        <v>37110</v>
      </c>
      <c r="K127" s="22">
        <v>37570</v>
      </c>
      <c r="L127" s="22">
        <v>38020</v>
      </c>
    </row>
    <row r="128" spans="1:12" ht="12" customHeight="1" x14ac:dyDescent="0.25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30800</v>
      </c>
      <c r="J129" s="22">
        <v>30830</v>
      </c>
      <c r="K129" s="22">
        <v>30990</v>
      </c>
      <c r="L129" s="22">
        <v>31070</v>
      </c>
      <c r="M129" s="20"/>
      <c r="N129" s="20"/>
      <c r="O129" s="20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28430</v>
      </c>
      <c r="J130" s="22">
        <v>28560</v>
      </c>
      <c r="K130" s="22">
        <v>28700</v>
      </c>
      <c r="L130" s="22">
        <v>28800</v>
      </c>
      <c r="M130" s="20"/>
      <c r="N130" s="20"/>
      <c r="O130" s="20"/>
    </row>
    <row r="131" spans="1:15" ht="9.9499999999999993" customHeight="1" x14ac:dyDescent="0.25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75" x14ac:dyDescent="0.25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1.0369999999999999</v>
      </c>
      <c r="J132" s="29">
        <v>1.0329999999999999</v>
      </c>
      <c r="K132" s="29">
        <v>1.032</v>
      </c>
      <c r="L132" s="29">
        <v>1.032</v>
      </c>
      <c r="M132" s="20"/>
      <c r="N132" s="20"/>
      <c r="O132" s="20"/>
    </row>
    <row r="133" spans="1:15" ht="12.75" customHeight="1" x14ac:dyDescent="0.25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75" x14ac:dyDescent="0.25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2800</v>
      </c>
      <c r="J134" s="22">
        <v>2800</v>
      </c>
      <c r="K134" s="22">
        <v>2800</v>
      </c>
      <c r="L134" s="22">
        <v>2800</v>
      </c>
      <c r="M134" s="20"/>
      <c r="N134" s="20"/>
      <c r="O134" s="20"/>
    </row>
    <row r="135" spans="1:15" ht="19.5" customHeight="1" x14ac:dyDescent="0.25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25750</v>
      </c>
      <c r="J135" s="22">
        <v>25750</v>
      </c>
      <c r="K135" s="22">
        <v>25750</v>
      </c>
      <c r="L135" s="22">
        <v>25750</v>
      </c>
      <c r="M135" s="20"/>
      <c r="N135" s="20"/>
      <c r="O135" s="20"/>
    </row>
    <row r="136" spans="1:15" s="4" customFormat="1" ht="9.75" customHeight="1" x14ac:dyDescent="0.25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</row>
    <row r="137" spans="1:15" ht="16.5" thickBot="1" x14ac:dyDescent="0.3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  <c r="N137" s="20"/>
      <c r="O137" s="20"/>
    </row>
    <row r="138" spans="1:15" ht="16.5" thickTop="1" x14ac:dyDescent="0.25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1131100</v>
      </c>
      <c r="J138" s="27">
        <v>1192900</v>
      </c>
      <c r="K138" s="27">
        <v>1248100</v>
      </c>
      <c r="L138" s="27">
        <v>1309300</v>
      </c>
      <c r="M138" s="20"/>
      <c r="N138" s="20"/>
      <c r="O138" s="20"/>
    </row>
    <row r="139" spans="1:15" ht="15.75" x14ac:dyDescent="0.25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1131100</v>
      </c>
      <c r="J139" s="22">
        <v>1192900</v>
      </c>
      <c r="K139" s="22">
        <v>1248100</v>
      </c>
      <c r="L139" s="22">
        <v>1309300</v>
      </c>
      <c r="M139" s="20"/>
      <c r="N139" s="20"/>
      <c r="O139" s="20"/>
    </row>
    <row r="140" spans="1:15" ht="15.75" x14ac:dyDescent="0.25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653400</v>
      </c>
      <c r="J140" s="22">
        <v>677500</v>
      </c>
      <c r="K140" s="22">
        <v>696000</v>
      </c>
      <c r="L140" s="22">
        <v>717400</v>
      </c>
      <c r="M140" s="20"/>
      <c r="N140" s="20"/>
      <c r="O140" s="20"/>
    </row>
    <row r="141" spans="1:15" ht="15.75" x14ac:dyDescent="0.25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477600</v>
      </c>
      <c r="J141" s="22">
        <v>515400</v>
      </c>
      <c r="K141" s="22">
        <v>552100</v>
      </c>
      <c r="L141" s="22">
        <v>591800</v>
      </c>
      <c r="M141" s="20"/>
      <c r="N141" s="20"/>
      <c r="O141" s="20"/>
    </row>
    <row r="142" spans="1:15" ht="15.75" x14ac:dyDescent="0.2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  <c r="N142" s="20"/>
      <c r="O142" s="20"/>
    </row>
    <row r="143" spans="1:15" ht="15.75" x14ac:dyDescent="0.25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24400</v>
      </c>
      <c r="J143" s="22">
        <v>25800</v>
      </c>
      <c r="K143" s="22">
        <v>26800</v>
      </c>
      <c r="L143" s="22">
        <v>27800</v>
      </c>
      <c r="M143" s="20"/>
      <c r="N143" s="20"/>
      <c r="O143" s="20"/>
    </row>
    <row r="144" spans="1:15" ht="15.75" x14ac:dyDescent="0.25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6800</v>
      </c>
      <c r="J144" s="22">
        <v>7000</v>
      </c>
      <c r="K144" s="22">
        <v>7100</v>
      </c>
      <c r="L144" s="22">
        <v>7200</v>
      </c>
      <c r="M144" s="20"/>
      <c r="N144" s="20"/>
      <c r="O144" s="20"/>
    </row>
    <row r="145" spans="1:22" ht="15.75" x14ac:dyDescent="0.25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17600</v>
      </c>
      <c r="J145" s="22">
        <v>18800</v>
      </c>
      <c r="K145" s="22">
        <v>19700</v>
      </c>
      <c r="L145" s="22">
        <v>20600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75" x14ac:dyDescent="0.2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75" x14ac:dyDescent="0.25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43560</v>
      </c>
      <c r="J147" s="22">
        <v>44070</v>
      </c>
      <c r="K147" s="22">
        <v>44500</v>
      </c>
      <c r="L147" s="22">
        <v>45010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75" x14ac:dyDescent="0.25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90510</v>
      </c>
      <c r="J148" s="22">
        <v>92070</v>
      </c>
      <c r="K148" s="22">
        <v>93480</v>
      </c>
      <c r="L148" s="22">
        <v>95120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75" x14ac:dyDescent="0.25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25480</v>
      </c>
      <c r="J149" s="22">
        <v>26150</v>
      </c>
      <c r="K149" s="22">
        <v>26800</v>
      </c>
      <c r="L149" s="22">
        <v>27470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75" x14ac:dyDescent="0.25">
      <c r="A150" s="3"/>
      <c r="B150" s="20"/>
      <c r="C150" s="52"/>
      <c r="D150" s="52"/>
      <c r="E150" s="52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5" customHeight="1" x14ac:dyDescent="0.25">
      <c r="A151" s="3"/>
      <c r="B151" s="14"/>
      <c r="C151" s="51" t="s">
        <v>98</v>
      </c>
      <c r="D151" s="51"/>
      <c r="E151" s="51"/>
      <c r="F151" s="29">
        <v>1.0482689999999999</v>
      </c>
      <c r="G151" s="29">
        <v>1.0552680000000001</v>
      </c>
      <c r="H151" s="29">
        <v>1.0753569999999999</v>
      </c>
      <c r="I151" s="29">
        <v>1.0629999999999999</v>
      </c>
      <c r="J151" s="29">
        <v>1.0509999999999999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75" x14ac:dyDescent="0.2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75" x14ac:dyDescent="0.2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75" x14ac:dyDescent="0.25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13700</v>
      </c>
      <c r="J154" s="22">
        <v>14300</v>
      </c>
      <c r="K154" s="22">
        <v>14800</v>
      </c>
      <c r="L154" s="22">
        <v>15300</v>
      </c>
      <c r="M154" s="20"/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75" x14ac:dyDescent="0.25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10700</v>
      </c>
      <c r="J155" s="22">
        <v>11500</v>
      </c>
      <c r="K155" s="22">
        <v>12000</v>
      </c>
      <c r="L155" s="22">
        <v>12500</v>
      </c>
      <c r="M155" s="20"/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75" x14ac:dyDescent="0.2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75" x14ac:dyDescent="0.25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47300</v>
      </c>
      <c r="J157" s="22">
        <v>46800</v>
      </c>
      <c r="K157" s="22">
        <v>47100</v>
      </c>
      <c r="L157" s="22">
        <v>47400</v>
      </c>
      <c r="M157" s="20"/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75" x14ac:dyDescent="0.25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35300</v>
      </c>
      <c r="J158" s="22">
        <v>34700</v>
      </c>
      <c r="K158" s="22">
        <v>34800</v>
      </c>
      <c r="L158" s="22">
        <v>35000</v>
      </c>
      <c r="M158" s="20"/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75" x14ac:dyDescent="0.2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75" x14ac:dyDescent="0.25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713000</v>
      </c>
      <c r="J160" s="22">
        <v>750000</v>
      </c>
      <c r="K160" s="22">
        <v>783000</v>
      </c>
      <c r="L160" s="22">
        <v>819000</v>
      </c>
      <c r="M160" s="20"/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75" x14ac:dyDescent="0.25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418000</v>
      </c>
      <c r="J161" s="22">
        <v>443000</v>
      </c>
      <c r="K161" s="22">
        <v>465000</v>
      </c>
      <c r="L161" s="22">
        <v>490000</v>
      </c>
      <c r="M161" s="20"/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75" x14ac:dyDescent="0.25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20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6.5" thickBot="1" x14ac:dyDescent="0.3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20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6.5" thickTop="1" x14ac:dyDescent="0.25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586000</v>
      </c>
      <c r="J164" s="27">
        <v>562000</v>
      </c>
      <c r="K164" s="27">
        <v>534000</v>
      </c>
      <c r="L164" s="27">
        <v>549000</v>
      </c>
      <c r="M164" s="20"/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75" x14ac:dyDescent="0.25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20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 x14ac:dyDescent="0.2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20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 x14ac:dyDescent="0.2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P167" s="46"/>
      <c r="Q167" s="46"/>
      <c r="R167" s="46"/>
      <c r="S167" s="46"/>
      <c r="T167" s="46"/>
      <c r="U167" s="46"/>
      <c r="V167" s="46"/>
    </row>
    <row r="168" spans="1:22" ht="21" customHeight="1" thickBot="1" x14ac:dyDescent="0.3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20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6.5" thickTop="1" x14ac:dyDescent="0.25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976200</v>
      </c>
      <c r="J169" s="27">
        <v>1001500</v>
      </c>
      <c r="K169" s="27">
        <v>1021800</v>
      </c>
      <c r="L169" s="27">
        <v>1047400</v>
      </c>
      <c r="M169" s="20"/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 x14ac:dyDescent="0.25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 x14ac:dyDescent="0.25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745400</v>
      </c>
      <c r="J171" s="22">
        <v>773000</v>
      </c>
      <c r="K171" s="22">
        <v>793800</v>
      </c>
      <c r="L171" s="22">
        <v>819900</v>
      </c>
      <c r="M171" s="20"/>
      <c r="N171" s="20"/>
      <c r="O171" s="20"/>
      <c r="P171"/>
      <c r="Q171"/>
      <c r="R171"/>
      <c r="S171"/>
      <c r="T171"/>
      <c r="U171"/>
      <c r="V171"/>
    </row>
    <row r="172" spans="1:22" ht="15.75" x14ac:dyDescent="0.25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230800</v>
      </c>
      <c r="J172" s="22">
        <v>228500</v>
      </c>
      <c r="K172" s="22">
        <v>228000</v>
      </c>
      <c r="L172" s="22">
        <v>227500</v>
      </c>
      <c r="M172" s="20"/>
      <c r="N172" s="20"/>
      <c r="O172" s="20"/>
      <c r="P172"/>
      <c r="Q172"/>
      <c r="R172"/>
      <c r="S172"/>
      <c r="T172"/>
      <c r="U172"/>
      <c r="V172"/>
    </row>
    <row r="173" spans="1:22" ht="9" customHeight="1" x14ac:dyDescent="0.25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 x14ac:dyDescent="0.25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22100</v>
      </c>
      <c r="J174" s="22">
        <v>22500</v>
      </c>
      <c r="K174" s="22">
        <v>22900</v>
      </c>
      <c r="L174" s="22">
        <v>23300</v>
      </c>
      <c r="M174" s="20"/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75" x14ac:dyDescent="0.25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12400</v>
      </c>
      <c r="J175" s="22">
        <v>12800</v>
      </c>
      <c r="K175" s="22">
        <v>12800</v>
      </c>
      <c r="L175" s="22">
        <v>12500</v>
      </c>
      <c r="M175" s="20"/>
      <c r="N175" s="20"/>
      <c r="O175" s="20"/>
      <c r="P175"/>
      <c r="Q175"/>
      <c r="R175"/>
      <c r="S175"/>
      <c r="T175"/>
      <c r="U175"/>
      <c r="V175"/>
    </row>
    <row r="176" spans="1:22" ht="9" customHeight="1" x14ac:dyDescent="0.25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0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 x14ac:dyDescent="0.25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32700</v>
      </c>
      <c r="J177" s="22">
        <v>33300</v>
      </c>
      <c r="K177" s="22">
        <v>33600</v>
      </c>
      <c r="L177" s="22">
        <v>34100</v>
      </c>
      <c r="M177" s="20"/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75" x14ac:dyDescent="0.25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16700</v>
      </c>
      <c r="K178" s="22">
        <v>17000</v>
      </c>
      <c r="L178" s="22">
        <v>17300</v>
      </c>
      <c r="M178" s="20"/>
      <c r="N178" s="20"/>
      <c r="O178" s="20"/>
      <c r="P178"/>
      <c r="Q178"/>
      <c r="R178"/>
      <c r="S178"/>
      <c r="T178"/>
      <c r="U178"/>
      <c r="V178"/>
    </row>
    <row r="179" spans="1:22" ht="9" customHeight="1" x14ac:dyDescent="0.25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 x14ac:dyDescent="0.25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0">
        <v>1.0309999999999999</v>
      </c>
      <c r="J180" s="20">
        <v>1.0309999999999999</v>
      </c>
      <c r="K180" s="20">
        <v>1.0309999999999999</v>
      </c>
      <c r="L180" s="20">
        <v>1.0309999999999999</v>
      </c>
      <c r="M180" s="20"/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 x14ac:dyDescent="0.25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1.1458346854458203</v>
      </c>
      <c r="J181" s="28">
        <v>1.0722543796942543</v>
      </c>
      <c r="K181" s="28">
        <v>1.05</v>
      </c>
      <c r="L181" s="28">
        <v>1.05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 x14ac:dyDescent="0.25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</row>
    <row r="183" spans="1:22" ht="15" customHeight="1" thickBot="1" x14ac:dyDescent="0.3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6.5" thickTop="1" x14ac:dyDescent="0.25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7684200</v>
      </c>
      <c r="K184" s="42">
        <v>7879900</v>
      </c>
      <c r="L184" s="42">
        <v>8453100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75" x14ac:dyDescent="0.25">
      <c r="A185" s="3"/>
      <c r="B185" s="2"/>
      <c r="C185" s="2" t="s">
        <v>116</v>
      </c>
      <c r="D185" s="2"/>
      <c r="E185" s="2"/>
      <c r="F185" s="21">
        <v>6759561.6349520944</v>
      </c>
      <c r="G185" s="21">
        <v>7136600</v>
      </c>
      <c r="H185" s="21">
        <v>7275400</v>
      </c>
      <c r="I185" s="21">
        <v>7546900</v>
      </c>
      <c r="J185" s="21">
        <v>7734700</v>
      </c>
      <c r="K185" s="21">
        <v>7994800</v>
      </c>
      <c r="L185" s="21">
        <v>8325600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75" x14ac:dyDescent="0.25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75" x14ac:dyDescent="0.25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75" x14ac:dyDescent="0.25">
      <c r="A188" s="3"/>
      <c r="B188" s="2"/>
      <c r="C188" s="2"/>
      <c r="D188" s="2" t="s">
        <v>118</v>
      </c>
      <c r="E188" s="2"/>
      <c r="F188" s="21">
        <v>1793811.6334856679</v>
      </c>
      <c r="G188" s="21">
        <v>1916000</v>
      </c>
      <c r="H188" s="21">
        <v>1973900</v>
      </c>
      <c r="I188" s="21">
        <v>2198700</v>
      </c>
      <c r="J188" s="21">
        <v>2313400</v>
      </c>
      <c r="K188" s="21">
        <v>2391300</v>
      </c>
      <c r="L188" s="21">
        <v>2471600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75" x14ac:dyDescent="0.25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1">
        <v>3001893.0279884525</v>
      </c>
      <c r="G190" s="21">
        <v>3159400</v>
      </c>
      <c r="H190" s="21">
        <v>3235500</v>
      </c>
      <c r="I190" s="21">
        <v>3275600</v>
      </c>
      <c r="J190" s="21">
        <v>3311900</v>
      </c>
      <c r="K190" s="21">
        <v>3417700</v>
      </c>
      <c r="L190" s="21">
        <v>3563900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75" x14ac:dyDescent="0.25">
      <c r="A191" s="3"/>
      <c r="B191" s="2"/>
      <c r="C191" s="2"/>
      <c r="D191" s="2" t="s">
        <v>121</v>
      </c>
      <c r="E191" s="2"/>
      <c r="F191" s="21">
        <v>1963856.9734779736</v>
      </c>
      <c r="G191" s="21">
        <v>2061200</v>
      </c>
      <c r="H191" s="21">
        <v>2065900</v>
      </c>
      <c r="I191" s="21">
        <v>2072600</v>
      </c>
      <c r="J191" s="21">
        <v>2109400</v>
      </c>
      <c r="K191" s="21">
        <v>2185800</v>
      </c>
      <c r="L191" s="21">
        <v>2290100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75" x14ac:dyDescent="0.25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.75" x14ac:dyDescent="0.25">
      <c r="A193" s="12"/>
      <c r="C193" s="2" t="s">
        <v>122</v>
      </c>
      <c r="D193" s="2"/>
      <c r="E193" s="2"/>
      <c r="F193" s="22">
        <v>36538170.999741048</v>
      </c>
      <c r="G193" s="22">
        <v>38576200</v>
      </c>
      <c r="H193" s="22">
        <v>39326500</v>
      </c>
      <c r="I193" s="22">
        <v>40794000</v>
      </c>
      <c r="J193" s="22">
        <v>41809100</v>
      </c>
      <c r="K193" s="22">
        <v>43215100</v>
      </c>
      <c r="L193" s="22">
        <v>45003100</v>
      </c>
    </row>
    <row r="194" spans="1:14" ht="18.75" x14ac:dyDescent="0.25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377273</v>
      </c>
      <c r="I194" s="22">
        <v>378077</v>
      </c>
      <c r="J194" s="22">
        <v>376436</v>
      </c>
      <c r="K194" s="22">
        <v>379606</v>
      </c>
      <c r="L194" s="22">
        <v>384885</v>
      </c>
      <c r="M194" s="20"/>
      <c r="N194" s="20"/>
    </row>
    <row r="195" spans="1:14" ht="18.75" x14ac:dyDescent="0.25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20"/>
      <c r="N195" s="20"/>
    </row>
    <row r="196" spans="1:14" s="4" customFormat="1" ht="49.5" customHeight="1" x14ac:dyDescent="0.2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</row>
    <row r="197" spans="1:14" ht="16.5" thickBot="1" x14ac:dyDescent="0.3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20"/>
      <c r="N197" s="20"/>
    </row>
    <row r="198" spans="1:14" ht="16.5" thickTop="1" x14ac:dyDescent="0.25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317495700</v>
      </c>
      <c r="I198" s="27">
        <v>328703000</v>
      </c>
      <c r="J198" s="27">
        <v>340630000</v>
      </c>
      <c r="K198" s="27">
        <v>350198000</v>
      </c>
      <c r="L198" s="27">
        <v>361555000</v>
      </c>
      <c r="M198" s="20"/>
      <c r="N198" s="20"/>
    </row>
    <row r="199" spans="1:14" ht="15.75" x14ac:dyDescent="0.25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307354600</v>
      </c>
      <c r="I199" s="22">
        <v>317074000</v>
      </c>
      <c r="J199" s="22">
        <v>327254000</v>
      </c>
      <c r="K199" s="22">
        <v>334883000</v>
      </c>
      <c r="L199" s="22">
        <v>344166000</v>
      </c>
      <c r="M199" s="20"/>
      <c r="N199" s="22"/>
    </row>
    <row r="200" spans="1:14" ht="15.75" x14ac:dyDescent="0.25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0"/>
      <c r="N200" s="20"/>
    </row>
    <row r="201" spans="1:14" ht="15.75" x14ac:dyDescent="0.25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314156000</v>
      </c>
      <c r="J201" s="22">
        <v>324213000</v>
      </c>
      <c r="K201" s="22">
        <v>331754000</v>
      </c>
      <c r="L201" s="22">
        <v>340957000</v>
      </c>
      <c r="M201" s="20"/>
      <c r="N201" s="20"/>
    </row>
    <row r="202" spans="1:14" ht="15.75" x14ac:dyDescent="0.25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2911300</v>
      </c>
      <c r="I202" s="22">
        <v>2911000</v>
      </c>
      <c r="J202" s="22">
        <v>3034000</v>
      </c>
      <c r="K202" s="22">
        <v>3122000</v>
      </c>
      <c r="L202" s="22">
        <v>3201000</v>
      </c>
      <c r="M202" s="20"/>
      <c r="N202" s="20"/>
    </row>
    <row r="203" spans="1:14" ht="15.75" x14ac:dyDescent="0.25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7000</v>
      </c>
      <c r="J203" s="22">
        <v>7000</v>
      </c>
      <c r="K203" s="22">
        <v>7000</v>
      </c>
      <c r="L203" s="22">
        <v>8000</v>
      </c>
      <c r="M203" s="20"/>
      <c r="N203" s="20"/>
    </row>
    <row r="204" spans="1:14" ht="15.75" x14ac:dyDescent="0.25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0"/>
      <c r="N204" s="20"/>
    </row>
    <row r="205" spans="1:14" ht="15.75" x14ac:dyDescent="0.25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11627000</v>
      </c>
      <c r="J205" s="22">
        <v>13374000</v>
      </c>
      <c r="K205" s="22">
        <v>15313000</v>
      </c>
      <c r="L205" s="22">
        <v>17387000</v>
      </c>
      <c r="M205" s="20"/>
      <c r="N205" s="20"/>
    </row>
    <row r="206" spans="1:14" ht="15.75" x14ac:dyDescent="0.25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2000</v>
      </c>
      <c r="J206" s="22">
        <v>2000</v>
      </c>
      <c r="K206" s="22">
        <v>2000</v>
      </c>
      <c r="L206" s="22">
        <v>2000</v>
      </c>
      <c r="M206" s="20"/>
      <c r="N206" s="20"/>
    </row>
    <row r="207" spans="1:14" ht="15.75" x14ac:dyDescent="0.25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0"/>
      <c r="N207" s="20"/>
    </row>
    <row r="208" spans="1:14" ht="15.75" customHeight="1" x14ac:dyDescent="0.25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162344000</v>
      </c>
      <c r="J208" s="22">
        <v>156332000</v>
      </c>
      <c r="K208" s="22">
        <v>148805000</v>
      </c>
      <c r="L208" s="22">
        <v>141851000</v>
      </c>
      <c r="M208" s="20"/>
      <c r="N208" s="20"/>
    </row>
    <row r="209" spans="1:12" ht="15.75" x14ac:dyDescent="0.25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151812000</v>
      </c>
      <c r="J209" s="22">
        <v>167881000</v>
      </c>
      <c r="K209" s="22">
        <v>182949000</v>
      </c>
      <c r="L209" s="22">
        <v>199106000</v>
      </c>
    </row>
    <row r="210" spans="1:12" ht="15.75" x14ac:dyDescent="0.25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</row>
    <row r="211" spans="1:12" ht="15.75" x14ac:dyDescent="0.25">
      <c r="A211" s="3"/>
      <c r="B211" s="2"/>
      <c r="C211" s="2" t="s">
        <v>134</v>
      </c>
      <c r="D211" s="2"/>
      <c r="E211" s="2"/>
      <c r="F211" s="22">
        <v>2147400</v>
      </c>
      <c r="G211" s="22">
        <v>2182100</v>
      </c>
      <c r="H211" s="22">
        <v>2212200</v>
      </c>
      <c r="I211" s="22">
        <v>2242200</v>
      </c>
      <c r="J211" s="22">
        <v>2270800</v>
      </c>
      <c r="K211" s="22">
        <v>2299400</v>
      </c>
      <c r="L211" s="22">
        <v>2328500</v>
      </c>
    </row>
    <row r="212" spans="1:12" ht="15.75" x14ac:dyDescent="0.25">
      <c r="A212" s="3"/>
      <c r="B212" s="2"/>
      <c r="C212" s="2"/>
      <c r="D212" s="2"/>
      <c r="E212" s="2"/>
      <c r="F212" s="22"/>
      <c r="G212" s="22"/>
      <c r="H212" s="22"/>
      <c r="I212" s="22"/>
      <c r="J212" s="22"/>
      <c r="K212" s="22"/>
      <c r="L212" s="22"/>
    </row>
    <row r="213" spans="1:12" ht="15.75" x14ac:dyDescent="0.25">
      <c r="A213" s="3"/>
      <c r="B213" s="2"/>
      <c r="C213" s="2" t="s">
        <v>135</v>
      </c>
      <c r="D213" s="2"/>
      <c r="E213" s="2"/>
      <c r="F213" s="22">
        <v>2048800</v>
      </c>
      <c r="G213" s="22">
        <v>2062300</v>
      </c>
      <c r="H213" s="22">
        <v>2059600</v>
      </c>
      <c r="I213" s="22">
        <v>2023400</v>
      </c>
      <c r="J213" s="22">
        <v>1960100</v>
      </c>
      <c r="K213" s="22">
        <v>1889600</v>
      </c>
      <c r="L213" s="22">
        <v>1814600</v>
      </c>
    </row>
    <row r="214" spans="1:12" ht="15.75" x14ac:dyDescent="0.25">
      <c r="A214" s="3"/>
      <c r="B214" s="2"/>
      <c r="C214" s="2"/>
      <c r="D214" s="2"/>
      <c r="E214" s="2" t="s">
        <v>136</v>
      </c>
      <c r="F214" s="22">
        <v>1068900</v>
      </c>
      <c r="G214" s="22">
        <v>1077000</v>
      </c>
      <c r="H214" s="22">
        <v>1077200</v>
      </c>
      <c r="I214" s="22">
        <v>1059900</v>
      </c>
      <c r="J214" s="22">
        <v>1028100</v>
      </c>
      <c r="K214" s="22">
        <v>992600</v>
      </c>
      <c r="L214" s="22">
        <v>954900</v>
      </c>
    </row>
    <row r="215" spans="1:12" ht="15.75" x14ac:dyDescent="0.25">
      <c r="A215" s="3"/>
      <c r="B215" s="2"/>
      <c r="C215" s="2"/>
      <c r="D215" s="2"/>
      <c r="E215" s="2" t="s">
        <v>137</v>
      </c>
      <c r="F215" s="22">
        <v>979900</v>
      </c>
      <c r="G215" s="22">
        <v>985300</v>
      </c>
      <c r="H215" s="22">
        <v>982400</v>
      </c>
      <c r="I215" s="22">
        <v>963500</v>
      </c>
      <c r="J215" s="22">
        <v>932000</v>
      </c>
      <c r="K215" s="22">
        <v>897000</v>
      </c>
      <c r="L215" s="22">
        <v>859700</v>
      </c>
    </row>
    <row r="216" spans="1:12" ht="9.9499999999999993" customHeight="1" x14ac:dyDescent="0.25">
      <c r="A216" s="3"/>
      <c r="B216" s="2"/>
      <c r="C216" s="2"/>
      <c r="D216" s="2"/>
      <c r="E216" s="2"/>
      <c r="F216" s="20"/>
      <c r="G216" s="20"/>
      <c r="H216" s="20"/>
      <c r="I216" s="20"/>
      <c r="J216" s="20"/>
      <c r="K216" s="20"/>
      <c r="L216" s="20"/>
    </row>
    <row r="217" spans="1:12" ht="15.75" x14ac:dyDescent="0.25">
      <c r="A217" s="3"/>
      <c r="B217" s="2"/>
      <c r="C217" s="2" t="s">
        <v>138</v>
      </c>
      <c r="D217" s="2"/>
      <c r="E217" s="2"/>
      <c r="F217" s="22">
        <v>1491900</v>
      </c>
      <c r="G217" s="22">
        <v>1583800</v>
      </c>
      <c r="H217" s="22">
        <v>1671200</v>
      </c>
      <c r="I217" s="22">
        <v>1755000</v>
      </c>
      <c r="J217" s="22">
        <v>1833700</v>
      </c>
      <c r="K217" s="22">
        <v>1909900</v>
      </c>
      <c r="L217" s="22">
        <v>1983500</v>
      </c>
    </row>
    <row r="218" spans="1:12" ht="15.75" x14ac:dyDescent="0.25">
      <c r="A218" s="3"/>
      <c r="B218" s="2"/>
      <c r="C218" s="2"/>
      <c r="D218" s="2"/>
      <c r="E218" s="2" t="s">
        <v>139</v>
      </c>
      <c r="F218" s="22">
        <v>748300</v>
      </c>
      <c r="G218" s="22">
        <v>796500</v>
      </c>
      <c r="H218" s="22">
        <v>842600</v>
      </c>
      <c r="I218" s="22">
        <v>887300</v>
      </c>
      <c r="J218" s="22">
        <v>929500</v>
      </c>
      <c r="K218" s="22">
        <v>970400</v>
      </c>
      <c r="L218" s="22">
        <v>1010100</v>
      </c>
    </row>
    <row r="219" spans="1:12" ht="15.75" x14ac:dyDescent="0.25">
      <c r="A219" s="3"/>
      <c r="B219" s="2"/>
      <c r="C219" s="2"/>
      <c r="D219" s="2"/>
      <c r="E219" s="2" t="s">
        <v>140</v>
      </c>
      <c r="F219" s="22">
        <v>743600</v>
      </c>
      <c r="G219" s="22">
        <v>787300</v>
      </c>
      <c r="H219" s="22">
        <v>828600</v>
      </c>
      <c r="I219" s="22">
        <v>867700</v>
      </c>
      <c r="J219" s="22">
        <v>904200</v>
      </c>
      <c r="K219" s="22">
        <v>939500</v>
      </c>
      <c r="L219" s="22">
        <v>973400</v>
      </c>
    </row>
    <row r="220" spans="1:12" ht="9.9499999999999993" customHeight="1" x14ac:dyDescent="0.25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</row>
    <row r="221" spans="1:12" ht="15.75" x14ac:dyDescent="0.25">
      <c r="A221" s="3"/>
      <c r="B221" s="2"/>
      <c r="C221" s="2" t="s">
        <v>141</v>
      </c>
      <c r="D221" s="2"/>
      <c r="E221" s="2"/>
      <c r="F221" s="22">
        <v>1370400</v>
      </c>
      <c r="G221" s="22">
        <v>1457500</v>
      </c>
      <c r="H221" s="22">
        <v>1541400</v>
      </c>
      <c r="I221" s="22">
        <v>1623200</v>
      </c>
      <c r="J221" s="22">
        <v>1702000</v>
      </c>
      <c r="K221" s="22">
        <v>1780100</v>
      </c>
      <c r="L221" s="22">
        <v>1856300</v>
      </c>
    </row>
    <row r="222" spans="1:12" ht="15.75" x14ac:dyDescent="0.25">
      <c r="A222" s="3"/>
      <c r="B222" s="2"/>
      <c r="C222" s="2"/>
      <c r="D222" s="2"/>
      <c r="E222" s="2" t="s">
        <v>142</v>
      </c>
      <c r="F222" s="22">
        <v>694000</v>
      </c>
      <c r="G222" s="22">
        <v>739500</v>
      </c>
      <c r="H222" s="22">
        <v>783600</v>
      </c>
      <c r="I222" s="22">
        <v>826800</v>
      </c>
      <c r="J222" s="22">
        <v>868300</v>
      </c>
      <c r="K222" s="22">
        <v>909300</v>
      </c>
      <c r="L222" s="22">
        <v>949600</v>
      </c>
    </row>
    <row r="223" spans="1:12" ht="15.75" x14ac:dyDescent="0.25">
      <c r="A223" s="3"/>
      <c r="B223" s="2"/>
      <c r="C223" s="2"/>
      <c r="D223" s="2"/>
      <c r="E223" s="2" t="s">
        <v>143</v>
      </c>
      <c r="F223" s="22">
        <v>676400</v>
      </c>
      <c r="G223" s="22">
        <v>718000</v>
      </c>
      <c r="H223" s="22">
        <v>757800</v>
      </c>
      <c r="I223" s="22">
        <v>796400</v>
      </c>
      <c r="J223" s="22">
        <v>833700</v>
      </c>
      <c r="K223" s="22">
        <v>870800</v>
      </c>
      <c r="L223" s="22">
        <v>906700</v>
      </c>
    </row>
    <row r="224" spans="1:12" ht="15.75" x14ac:dyDescent="0.25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</row>
    <row r="225" spans="1:16" ht="15.75" x14ac:dyDescent="0.25">
      <c r="A225" s="3"/>
      <c r="B225" s="2"/>
      <c r="C225" s="2" t="s">
        <v>144</v>
      </c>
      <c r="D225" s="2"/>
      <c r="E225" s="2"/>
      <c r="F225" s="22">
        <v>16400</v>
      </c>
      <c r="G225" s="22">
        <v>19240</v>
      </c>
      <c r="H225" s="22">
        <v>22390</v>
      </c>
      <c r="I225" s="22">
        <v>25760</v>
      </c>
      <c r="J225" s="22">
        <v>29190</v>
      </c>
      <c r="K225" s="22">
        <v>32640</v>
      </c>
      <c r="L225" s="22">
        <v>36180</v>
      </c>
      <c r="M225" s="20"/>
      <c r="N225" s="20"/>
      <c r="O225" s="20"/>
      <c r="P225" s="20"/>
    </row>
    <row r="226" spans="1:16" ht="15.75" x14ac:dyDescent="0.25">
      <c r="A226" s="3"/>
      <c r="B226" s="2"/>
      <c r="C226" s="2"/>
      <c r="D226" s="2"/>
      <c r="E226" s="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ht="15.75" x14ac:dyDescent="0.25">
      <c r="A227" s="3"/>
      <c r="B227" s="2"/>
      <c r="C227" s="2" t="s">
        <v>145</v>
      </c>
      <c r="D227" s="2"/>
      <c r="E227" s="2"/>
      <c r="F227" s="22">
        <v>85900</v>
      </c>
      <c r="G227" s="22">
        <v>84300</v>
      </c>
      <c r="H227" s="22">
        <v>81600</v>
      </c>
      <c r="I227" s="22">
        <v>80200</v>
      </c>
      <c r="J227" s="22">
        <v>79700</v>
      </c>
      <c r="K227" s="22">
        <v>78700</v>
      </c>
      <c r="L227" s="22">
        <v>78200</v>
      </c>
      <c r="M227" s="20"/>
      <c r="N227" s="20"/>
      <c r="O227" s="20"/>
      <c r="P227" s="20"/>
    </row>
    <row r="228" spans="1:16" ht="15.75" x14ac:dyDescent="0.25">
      <c r="A228" s="3"/>
      <c r="B228" s="2"/>
      <c r="C228" s="2"/>
      <c r="D228" s="2"/>
      <c r="E228" s="2" t="s">
        <v>146</v>
      </c>
      <c r="F228" s="22">
        <v>74800</v>
      </c>
      <c r="G228" s="22">
        <v>73900</v>
      </c>
      <c r="H228" s="22">
        <v>71900</v>
      </c>
      <c r="I228" s="22">
        <v>71100</v>
      </c>
      <c r="J228" s="22">
        <v>71000</v>
      </c>
      <c r="K228" s="22">
        <v>70500</v>
      </c>
      <c r="L228" s="22">
        <v>70300</v>
      </c>
      <c r="M228" s="20"/>
      <c r="N228" s="20"/>
      <c r="O228" s="20"/>
      <c r="P228" s="20"/>
    </row>
    <row r="229" spans="1:16" ht="15.75" x14ac:dyDescent="0.25">
      <c r="A229" s="3"/>
      <c r="B229" s="2"/>
      <c r="C229" s="2"/>
      <c r="D229" s="2"/>
      <c r="E229" s="2" t="s">
        <v>147</v>
      </c>
      <c r="F229" s="22">
        <v>98100</v>
      </c>
      <c r="G229" s="22">
        <v>95800</v>
      </c>
      <c r="H229" s="22">
        <v>92200</v>
      </c>
      <c r="I229" s="22">
        <v>90300</v>
      </c>
      <c r="J229" s="22">
        <v>89300</v>
      </c>
      <c r="K229" s="22">
        <v>87900</v>
      </c>
      <c r="L229" s="22">
        <v>86900</v>
      </c>
      <c r="M229" s="20"/>
      <c r="N229" s="20"/>
      <c r="O229" s="20"/>
      <c r="P229" s="20"/>
    </row>
    <row r="230" spans="1:16" ht="15.75" x14ac:dyDescent="0.25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75" x14ac:dyDescent="0.25">
      <c r="A231" s="3"/>
      <c r="B231" s="2"/>
      <c r="C231" s="2" t="s">
        <v>148</v>
      </c>
      <c r="D231" s="2"/>
      <c r="E231" s="2"/>
      <c r="F231" s="22">
        <v>71300</v>
      </c>
      <c r="G231" s="22">
        <v>77000</v>
      </c>
      <c r="H231" s="22">
        <v>81500</v>
      </c>
      <c r="I231" s="22">
        <v>86500</v>
      </c>
      <c r="J231" s="22">
        <v>91500</v>
      </c>
      <c r="K231" s="22">
        <v>95700</v>
      </c>
      <c r="L231" s="22">
        <v>100300</v>
      </c>
      <c r="M231" s="20"/>
      <c r="N231" s="20"/>
      <c r="O231" s="20"/>
      <c r="P231" s="20"/>
    </row>
    <row r="232" spans="1:16" ht="15.75" x14ac:dyDescent="0.25">
      <c r="A232" s="3"/>
      <c r="B232" s="2"/>
      <c r="C232" s="2"/>
      <c r="D232" s="2"/>
      <c r="E232" s="2" t="s">
        <v>149</v>
      </c>
      <c r="F232" s="22">
        <v>62000</v>
      </c>
      <c r="G232" s="22">
        <v>67300</v>
      </c>
      <c r="H232" s="22">
        <v>71500</v>
      </c>
      <c r="I232" s="22">
        <v>76200</v>
      </c>
      <c r="J232" s="22">
        <v>80900</v>
      </c>
      <c r="K232" s="22">
        <v>84900</v>
      </c>
      <c r="L232" s="22">
        <v>89200</v>
      </c>
      <c r="M232" s="20"/>
      <c r="N232" s="20"/>
      <c r="O232" s="20"/>
      <c r="P232" s="20"/>
    </row>
    <row r="233" spans="1:16" ht="15.75" x14ac:dyDescent="0.25">
      <c r="A233" s="3"/>
      <c r="B233" s="2"/>
      <c r="C233" s="2"/>
      <c r="D233" s="2"/>
      <c r="E233" s="2" t="s">
        <v>150</v>
      </c>
      <c r="F233" s="22">
        <v>80600</v>
      </c>
      <c r="G233" s="22">
        <v>86800</v>
      </c>
      <c r="H233" s="22">
        <v>91700</v>
      </c>
      <c r="I233" s="22">
        <v>97000</v>
      </c>
      <c r="J233" s="22">
        <v>102400</v>
      </c>
      <c r="K233" s="22">
        <v>107000</v>
      </c>
      <c r="L233" s="22">
        <v>112000</v>
      </c>
      <c r="M233" s="20"/>
      <c r="N233" s="20"/>
      <c r="O233" s="20"/>
      <c r="P233" s="20"/>
    </row>
    <row r="234" spans="1:16" ht="15.75" x14ac:dyDescent="0.25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75" x14ac:dyDescent="0.25">
      <c r="A235" s="3"/>
      <c r="B235" s="2"/>
      <c r="C235" s="2" t="s">
        <v>151</v>
      </c>
      <c r="D235" s="2"/>
      <c r="E235" s="2"/>
      <c r="F235" s="22">
        <v>5500</v>
      </c>
      <c r="G235" s="22">
        <v>6180</v>
      </c>
      <c r="H235" s="22">
        <v>6520</v>
      </c>
      <c r="I235" s="22">
        <v>7100</v>
      </c>
      <c r="J235" s="22">
        <v>7780</v>
      </c>
      <c r="K235" s="22">
        <v>8520</v>
      </c>
      <c r="L235" s="22">
        <v>9270</v>
      </c>
      <c r="M235" s="20"/>
      <c r="N235" s="20"/>
      <c r="O235" s="20"/>
      <c r="P235" s="20"/>
    </row>
    <row r="236" spans="1:16" ht="15.75" x14ac:dyDescent="0.25">
      <c r="A236" s="3"/>
      <c r="B236" s="2"/>
      <c r="C236" s="2"/>
      <c r="D236" s="2"/>
      <c r="E236" s="2" t="s">
        <v>152</v>
      </c>
      <c r="F236" s="22">
        <v>5030</v>
      </c>
      <c r="G236" s="22">
        <v>5640</v>
      </c>
      <c r="H236" s="22">
        <v>5950</v>
      </c>
      <c r="I236" s="22">
        <v>6490</v>
      </c>
      <c r="J236" s="22">
        <v>7100</v>
      </c>
      <c r="K236" s="22">
        <v>7740</v>
      </c>
      <c r="L236" s="22">
        <v>8400</v>
      </c>
      <c r="M236" s="20"/>
      <c r="N236" s="20"/>
      <c r="O236" s="20"/>
      <c r="P236" s="20"/>
    </row>
    <row r="237" spans="1:16" ht="15.75" x14ac:dyDescent="0.25">
      <c r="A237" s="3"/>
      <c r="B237" s="2"/>
      <c r="C237" s="2"/>
      <c r="D237" s="2"/>
      <c r="E237" s="2" t="s">
        <v>153</v>
      </c>
      <c r="F237" s="22">
        <v>5990</v>
      </c>
      <c r="G237" s="22">
        <v>6730</v>
      </c>
      <c r="H237" s="22">
        <v>7110</v>
      </c>
      <c r="I237" s="22">
        <v>7730</v>
      </c>
      <c r="J237" s="22">
        <v>8490</v>
      </c>
      <c r="K237" s="22">
        <v>9330</v>
      </c>
      <c r="L237" s="22">
        <v>10190</v>
      </c>
      <c r="M237" s="20"/>
      <c r="N237" s="20"/>
      <c r="O237" s="20"/>
      <c r="P237" s="20"/>
    </row>
    <row r="238" spans="1:16" ht="15.75" x14ac:dyDescent="0.25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75" x14ac:dyDescent="0.25">
      <c r="A239" s="3"/>
      <c r="B239" s="2"/>
      <c r="C239" s="2" t="s">
        <v>154</v>
      </c>
      <c r="D239" s="2"/>
      <c r="E239" s="2"/>
      <c r="F239" s="22">
        <v>3320</v>
      </c>
      <c r="G239" s="22">
        <v>3610</v>
      </c>
      <c r="H239" s="22">
        <v>3690</v>
      </c>
      <c r="I239" s="22">
        <v>3890</v>
      </c>
      <c r="J239" s="22">
        <v>4100</v>
      </c>
      <c r="K239" s="22">
        <v>4310</v>
      </c>
      <c r="L239" s="22">
        <v>4510</v>
      </c>
      <c r="M239" s="20"/>
      <c r="N239" s="20"/>
      <c r="O239" s="20"/>
      <c r="P239" s="20"/>
    </row>
    <row r="240" spans="1:16" ht="15.75" x14ac:dyDescent="0.25">
      <c r="A240" s="3"/>
      <c r="B240" s="2"/>
      <c r="C240" s="2"/>
      <c r="D240" s="2"/>
      <c r="E240" s="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2" ht="15.75" x14ac:dyDescent="0.25">
      <c r="A241" s="3"/>
      <c r="B241" s="2"/>
      <c r="C241" s="2" t="s">
        <v>155</v>
      </c>
      <c r="D241" s="2"/>
      <c r="E241" s="2"/>
      <c r="F241" s="31">
        <v>0.99955394398599995</v>
      </c>
      <c r="G241" s="31">
        <v>1.0005620932142156</v>
      </c>
      <c r="H241" s="31">
        <v>1.0004547477440411</v>
      </c>
      <c r="I241" s="31">
        <v>1.0003212464976183</v>
      </c>
      <c r="J241" s="31">
        <v>1.0002712314976185</v>
      </c>
      <c r="K241" s="31">
        <v>1.0002212164976185</v>
      </c>
      <c r="L241" s="31">
        <v>1.0001712014976185</v>
      </c>
    </row>
    <row r="242" spans="1:12" ht="15.75" x14ac:dyDescent="0.25">
      <c r="A242" s="3"/>
      <c r="B242" s="20"/>
      <c r="C242" s="2" t="s">
        <v>156</v>
      </c>
      <c r="D242" s="2"/>
      <c r="E242" s="2"/>
      <c r="F242" s="31">
        <v>1.0004281993440001</v>
      </c>
      <c r="G242" s="31">
        <v>0.99988480386794365</v>
      </c>
      <c r="H242" s="31">
        <v>1.0006495209669879</v>
      </c>
      <c r="I242" s="31">
        <v>1.0005495987119879</v>
      </c>
      <c r="J242" s="31">
        <v>1.0004496764569879</v>
      </c>
      <c r="K242" s="31">
        <v>1.0003997153294879</v>
      </c>
      <c r="L242" s="31">
        <v>1.0003497542019877</v>
      </c>
    </row>
    <row r="243" spans="1:12" s="15" customFormat="1" ht="14.25" customHeight="1" x14ac:dyDescent="0.25">
      <c r="A243" s="12"/>
      <c r="C243" s="2" t="s">
        <v>157</v>
      </c>
      <c r="D243" s="2"/>
      <c r="E243" s="2"/>
      <c r="F243" s="31">
        <v>1.000060047289</v>
      </c>
      <c r="G243" s="31">
        <v>1.0007043996868175</v>
      </c>
      <c r="H243" s="31">
        <v>1.0007801438064847</v>
      </c>
      <c r="I243" s="31">
        <v>1.0006803445906063</v>
      </c>
      <c r="J243" s="31">
        <v>1.0005805453747281</v>
      </c>
      <c r="K243" s="31">
        <v>1.0005306457667889</v>
      </c>
      <c r="L243" s="31">
        <v>1.0004807461588496</v>
      </c>
    </row>
    <row r="244" spans="1:12" s="15" customFormat="1" ht="14.25" customHeight="1" x14ac:dyDescent="0.25">
      <c r="A244" s="12"/>
      <c r="C244" s="2"/>
      <c r="D244" s="2"/>
      <c r="E244" s="2"/>
      <c r="F244" s="20"/>
      <c r="G244" s="20"/>
      <c r="H244" s="20"/>
      <c r="I244" s="20"/>
      <c r="J244" s="20"/>
      <c r="K244" s="20"/>
      <c r="L244" s="20"/>
    </row>
    <row r="245" spans="1:12" s="15" customFormat="1" ht="14.25" customHeight="1" x14ac:dyDescent="0.25">
      <c r="A245" s="12"/>
      <c r="C245" s="2" t="s">
        <v>158</v>
      </c>
      <c r="D245" s="2"/>
      <c r="E245" s="2"/>
      <c r="F245" s="20"/>
      <c r="G245" s="20"/>
      <c r="H245" s="20"/>
      <c r="I245" s="20"/>
      <c r="J245" s="20"/>
      <c r="K245" s="20"/>
      <c r="L245" s="20"/>
    </row>
    <row r="246" spans="1:12" s="15" customFormat="1" ht="14.25" customHeight="1" x14ac:dyDescent="0.25">
      <c r="A246" s="12"/>
      <c r="C246" s="20"/>
      <c r="D246" s="2" t="s">
        <v>159</v>
      </c>
      <c r="E246" s="2"/>
      <c r="F246" s="22">
        <v>863300</v>
      </c>
      <c r="G246" s="22">
        <v>905700</v>
      </c>
      <c r="H246" s="22">
        <v>865300</v>
      </c>
      <c r="I246" s="22">
        <v>741000</v>
      </c>
      <c r="J246" s="22">
        <v>826000</v>
      </c>
      <c r="K246" s="22">
        <v>872000</v>
      </c>
      <c r="L246" s="22">
        <v>892000</v>
      </c>
    </row>
    <row r="247" spans="1:12" s="15" customFormat="1" ht="14.25" customHeight="1" x14ac:dyDescent="0.25">
      <c r="A247" s="12"/>
      <c r="C247" s="20"/>
      <c r="D247" s="2" t="s">
        <v>160</v>
      </c>
      <c r="E247" s="2"/>
      <c r="F247" s="22">
        <v>890000</v>
      </c>
      <c r="G247" s="22">
        <v>953000</v>
      </c>
      <c r="H247" s="22">
        <v>955000</v>
      </c>
      <c r="I247" s="22">
        <v>1005000</v>
      </c>
      <c r="J247" s="22">
        <v>1024000</v>
      </c>
      <c r="K247" s="22">
        <v>1045000</v>
      </c>
      <c r="L247" s="22">
        <v>1065000</v>
      </c>
    </row>
    <row r="248" spans="1:12" s="15" customFormat="1" ht="14.25" customHeight="1" x14ac:dyDescent="0.25">
      <c r="A248" s="12"/>
      <c r="C248" s="20"/>
      <c r="D248" s="2" t="s">
        <v>161</v>
      </c>
      <c r="E248" s="2"/>
      <c r="F248" s="22">
        <v>847000</v>
      </c>
      <c r="G248" s="22">
        <v>801000</v>
      </c>
      <c r="H248" s="22">
        <v>760000</v>
      </c>
      <c r="I248" s="22">
        <v>794000</v>
      </c>
      <c r="J248" s="22">
        <v>806000</v>
      </c>
      <c r="K248" s="22">
        <v>818000</v>
      </c>
      <c r="L248" s="22">
        <v>849000</v>
      </c>
    </row>
    <row r="249" spans="1:12" s="15" customFormat="1" ht="14.25" customHeight="1" x14ac:dyDescent="0.25">
      <c r="A249" s="12"/>
      <c r="C249" s="20"/>
      <c r="D249" s="2" t="s">
        <v>162</v>
      </c>
      <c r="E249" s="2"/>
      <c r="F249" s="22">
        <v>372000</v>
      </c>
      <c r="G249" s="22">
        <v>442000</v>
      </c>
      <c r="H249" s="22">
        <v>331000</v>
      </c>
      <c r="I249" s="22">
        <v>371000</v>
      </c>
      <c r="J249" s="22">
        <v>378000</v>
      </c>
      <c r="K249" s="22">
        <v>387000</v>
      </c>
      <c r="L249" s="22">
        <v>395000</v>
      </c>
    </row>
    <row r="250" spans="1:12" ht="12.75" customHeight="1" x14ac:dyDescent="0.25">
      <c r="A250" s="12"/>
      <c r="B250" s="14"/>
      <c r="C250" s="2"/>
      <c r="D250" s="2"/>
      <c r="E250" s="2"/>
      <c r="F250" s="20"/>
      <c r="G250" s="20"/>
      <c r="H250" s="20"/>
      <c r="I250" s="20"/>
      <c r="J250" s="20"/>
      <c r="K250" s="20"/>
      <c r="L250" s="20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2019-02-20 dnr VER 2019-5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L22" sqref="L2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/>
    </row>
    <row r="4" spans="1:11" x14ac:dyDescent="0.2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13124200</v>
      </c>
      <c r="H4" s="17">
        <f>Enkät!J37</f>
        <v>13157800</v>
      </c>
      <c r="I4" s="17">
        <f>Enkät!K37</f>
        <v>13242400</v>
      </c>
      <c r="J4" s="17">
        <f>Enkät!L37</f>
        <v>13467000</v>
      </c>
      <c r="K4" s="17"/>
    </row>
    <row r="5" spans="1:11" x14ac:dyDescent="0.2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/>
    </row>
    <row r="6" spans="1:11" x14ac:dyDescent="0.2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9220700</v>
      </c>
      <c r="H6" s="17">
        <f>Enkät!J111</f>
        <v>9321800</v>
      </c>
      <c r="I6" s="17">
        <f>Enkät!K111</f>
        <v>9523400</v>
      </c>
      <c r="J6" s="17">
        <f>Enkät!L111</f>
        <v>9703700</v>
      </c>
      <c r="K6" s="17"/>
    </row>
    <row r="7" spans="1:11" x14ac:dyDescent="0.2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1131100</v>
      </c>
      <c r="H7" s="17">
        <f>Enkät!J138</f>
        <v>1192900</v>
      </c>
      <c r="I7" s="17">
        <f>Enkät!K138</f>
        <v>1248100</v>
      </c>
      <c r="J7" s="17">
        <f>Enkät!L138</f>
        <v>1309300</v>
      </c>
      <c r="K7" s="17"/>
    </row>
    <row r="8" spans="1:11" x14ac:dyDescent="0.2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586000</v>
      </c>
      <c r="H8" s="17">
        <f>Enkät!J164</f>
        <v>562000</v>
      </c>
      <c r="I8" s="17">
        <f>Enkät!K164</f>
        <v>534000</v>
      </c>
      <c r="J8" s="17">
        <f>Enkät!L164</f>
        <v>549000</v>
      </c>
      <c r="K8" s="17"/>
    </row>
    <row r="9" spans="1:11" x14ac:dyDescent="0.2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317.4957</v>
      </c>
      <c r="G9" s="17">
        <f>Enkät!I198/1000000</f>
        <v>328.70299999999997</v>
      </c>
      <c r="H9" s="17">
        <f>Enkät!J198/1000000</f>
        <v>340.63</v>
      </c>
      <c r="I9" s="17">
        <f>Enkät!K198/1000000</f>
        <v>350.19799999999998</v>
      </c>
      <c r="J9" s="17">
        <f>Enkät!L198/1000000</f>
        <v>361.55500000000001</v>
      </c>
      <c r="K9" s="17"/>
    </row>
    <row r="10" spans="1:11" x14ac:dyDescent="0.2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976200</v>
      </c>
      <c r="H10" s="17">
        <f>Enkät!J169</f>
        <v>1001500</v>
      </c>
      <c r="I10" s="17">
        <f>Enkät!K169</f>
        <v>1021800</v>
      </c>
      <c r="J10" s="17">
        <f>Enkät!L169</f>
        <v>1047400</v>
      </c>
      <c r="K10" s="17"/>
    </row>
    <row r="11" spans="1:11" x14ac:dyDescent="0.2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7684200</v>
      </c>
      <c r="I11" s="17">
        <f>Enkät!K184</f>
        <v>7879900</v>
      </c>
      <c r="J11" s="17">
        <f>Enkät!L184</f>
        <v>8453100</v>
      </c>
      <c r="K11" s="17"/>
    </row>
    <row r="14" spans="1:11" x14ac:dyDescent="0.2">
      <c r="A14" t="s">
        <v>163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>(F4+F5+F6+F7+F10+F11)/1000000</f>
        <v>42.5378422952246</v>
      </c>
      <c r="G14" s="17">
        <f>(G4+G5+G6+G7+G10+G11)/1000000</f>
        <v>42.126399999999997</v>
      </c>
      <c r="H14" s="17">
        <f>(H4+H5+H6+H7+H10+H11)/1000000</f>
        <v>42.193199999999997</v>
      </c>
      <c r="I14" s="17">
        <f>(I4+I5+I6+I7+I10+I11)/1000000</f>
        <v>42.226900000000001</v>
      </c>
      <c r="J14" s="17">
        <f>(J4+J5+J6+J7+J10+J11)/1000000</f>
        <v>42.773000000000003</v>
      </c>
      <c r="K14" s="17"/>
    </row>
    <row r="15" spans="1:11" x14ac:dyDescent="0.2">
      <c r="B15" s="17"/>
      <c r="C15" s="17"/>
      <c r="D15" s="17">
        <f t="shared" ref="D15:H15" si="1">D14+D9</f>
        <v>336.49611288267664</v>
      </c>
      <c r="E15" s="17">
        <f t="shared" si="1"/>
        <v>350.69161694576144</v>
      </c>
      <c r="F15" s="17">
        <f t="shared" si="1"/>
        <v>360.03354229522461</v>
      </c>
      <c r="G15" s="17">
        <f t="shared" si="1"/>
        <v>370.82939999999996</v>
      </c>
      <c r="H15" s="17">
        <f t="shared" si="1"/>
        <v>382.82319999999999</v>
      </c>
      <c r="I15" s="17">
        <f t="shared" ref="I15:J15" si="2">I14+I9</f>
        <v>392.42489999999998</v>
      </c>
      <c r="J15" s="17">
        <f t="shared" si="2"/>
        <v>404.32800000000003</v>
      </c>
      <c r="K15" s="17"/>
    </row>
    <row r="17" spans="1:14" x14ac:dyDescent="0.2">
      <c r="C17" s="4"/>
      <c r="D17" s="4">
        <f t="shared" ref="D17:I17" si="3">D3</f>
        <v>2016</v>
      </c>
      <c r="E17" s="4">
        <f t="shared" si="3"/>
        <v>2017</v>
      </c>
      <c r="F17" s="4">
        <f t="shared" si="3"/>
        <v>2018</v>
      </c>
      <c r="G17" s="4">
        <f t="shared" si="3"/>
        <v>2019</v>
      </c>
      <c r="H17" s="4">
        <f t="shared" si="3"/>
        <v>2020</v>
      </c>
      <c r="I17" s="4">
        <f t="shared" si="3"/>
        <v>2021</v>
      </c>
      <c r="J17" s="4">
        <f t="shared" ref="J17" si="4">J3</f>
        <v>2022</v>
      </c>
      <c r="K17" s="4"/>
    </row>
    <row r="18" spans="1:14" x14ac:dyDescent="0.2">
      <c r="A18" t="s">
        <v>164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307.3546</v>
      </c>
      <c r="G18" s="17">
        <f>Enkät!I199/1000000</f>
        <v>317.07400000000001</v>
      </c>
      <c r="H18" s="17">
        <f>Enkät!J199/1000000</f>
        <v>327.25400000000002</v>
      </c>
      <c r="I18" s="17">
        <f>Enkät!K199/1000000</f>
        <v>334.88299999999998</v>
      </c>
      <c r="J18" s="17">
        <f>Enkät!L199/1000000</f>
        <v>344.166</v>
      </c>
      <c r="K18" s="17"/>
    </row>
    <row r="19" spans="1:14" x14ac:dyDescent="0.2">
      <c r="A19" t="s">
        <v>165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11.629</v>
      </c>
      <c r="H19" s="17">
        <f>(Enkät!J205+Enkät!J206)/1000000</f>
        <v>13.375999999999999</v>
      </c>
      <c r="I19" s="17">
        <f>(Enkät!K205+Enkät!K206)/1000000</f>
        <v>15.315</v>
      </c>
      <c r="J19" s="17">
        <f>(Enkät!L205+Enkät!L206)/1000000</f>
        <v>17.388999999999999</v>
      </c>
      <c r="K19" s="17"/>
    </row>
    <row r="20" spans="1:14" x14ac:dyDescent="0.2">
      <c r="A20" t="s">
        <v>163</v>
      </c>
      <c r="B20" s="17"/>
      <c r="C20" s="17"/>
      <c r="D20" s="17">
        <f>D14</f>
        <v>43.540812882676619</v>
      </c>
      <c r="E20" s="17">
        <f t="shared" ref="E20:I20" si="5">E14</f>
        <v>42.507916945761423</v>
      </c>
      <c r="F20" s="17">
        <f t="shared" si="5"/>
        <v>42.5378422952246</v>
      </c>
      <c r="G20" s="17">
        <f t="shared" si="5"/>
        <v>42.126399999999997</v>
      </c>
      <c r="H20" s="17">
        <f t="shared" si="5"/>
        <v>42.193199999999997</v>
      </c>
      <c r="I20" s="17">
        <f t="shared" si="5"/>
        <v>42.226900000000001</v>
      </c>
      <c r="J20" s="17">
        <f t="shared" ref="J20" si="6">J14</f>
        <v>42.773000000000003</v>
      </c>
      <c r="K20" s="17"/>
    </row>
    <row r="21" spans="1:14" x14ac:dyDescent="0.2">
      <c r="B21" s="17"/>
      <c r="C21" s="17"/>
      <c r="D21" s="17">
        <f t="shared" ref="D21" si="7">SUM(D18:D20)</f>
        <v>336.49611288267664</v>
      </c>
      <c r="E21" s="17">
        <f t="shared" ref="E21:F21" si="8">SUM(E18:E20)</f>
        <v>350.69161694576144</v>
      </c>
      <c r="F21" s="17">
        <f t="shared" si="8"/>
        <v>360.03354229522461</v>
      </c>
      <c r="G21" s="17">
        <f t="shared" ref="G21:H21" si="9">SUM(G18:G20)</f>
        <v>370.82940000000002</v>
      </c>
      <c r="H21" s="17">
        <f t="shared" si="9"/>
        <v>382.82319999999999</v>
      </c>
      <c r="I21" s="17">
        <f t="shared" ref="I21:J21" si="10">SUM(I18:I20)</f>
        <v>392.42489999999998</v>
      </c>
      <c r="J21" s="17">
        <f t="shared" si="10"/>
        <v>404.32800000000003</v>
      </c>
      <c r="K21" s="17"/>
    </row>
    <row r="22" spans="1:14" x14ac:dyDescent="0.2">
      <c r="B22" s="17"/>
      <c r="C22" s="17"/>
      <c r="D22" s="17"/>
      <c r="E22" s="17"/>
      <c r="F22" s="17"/>
      <c r="G22" s="17"/>
      <c r="H22" s="17"/>
      <c r="I22" s="17"/>
      <c r="N22" s="20"/>
    </row>
    <row r="23" spans="1:14" x14ac:dyDescent="0.2">
      <c r="A23" s="20" t="s">
        <v>166</v>
      </c>
      <c r="B23" s="17"/>
      <c r="C23" s="17"/>
      <c r="D23" s="33">
        <f>D21/Enkät!F30</f>
        <v>7.6729299525840886E-2</v>
      </c>
      <c r="E23" s="33">
        <f>E21/Enkät!G30</f>
        <v>7.6589737373204361E-2</v>
      </c>
      <c r="F23" s="33">
        <f>F21/Enkät!H30</f>
        <v>7.5384974522508849E-2</v>
      </c>
      <c r="G23" s="33">
        <f>G21/Enkät!I30</f>
        <v>7.4941997310224051E-2</v>
      </c>
      <c r="H23" s="33">
        <f>H21/Enkät!J30</f>
        <v>7.5044505477466023E-2</v>
      </c>
      <c r="I23" s="33">
        <f>I21/Enkät!K30</f>
        <v>7.398895530377779E-2</v>
      </c>
      <c r="J23" s="33">
        <f>J21/Enkät!L30</f>
        <v>7.3296410187542613E-2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4JXXJJFS64ZS-957833390-176</_dlc_DocId>
    <_dlc_DocIdUrl xmlns="465edb57-3a11-4ff8-9c43-7dc2da403828">
      <Url>https://sp.pensionsmyndigheten.se/ovr/ANSLAG/_layouts/15/DocIdRedir.aspx?ID=4JXXJJFS64ZS-957833390-176</Url>
      <Description>4JXXJJFS64ZS-957833390-176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E32935-3F86-48D9-B90A-ECE02A312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A43864-6A8F-4CBD-BD20-484A47337BA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335C320-3B1E-4D19-AEAB-000895F1303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5edb57-3a11-4ff8-9c43-7dc2da40382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Helena Strömberg Molinder</cp:lastModifiedBy>
  <cp:revision/>
  <dcterms:created xsi:type="dcterms:W3CDTF">1999-06-16T10:30:48Z</dcterms:created>
  <dcterms:modified xsi:type="dcterms:W3CDTF">2019-02-22T11:28:06Z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cb2cf68b-d0a5-49c0-a958-adca72414584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