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lstr\Desktop\"/>
    </mc:Choice>
  </mc:AlternateContent>
  <bookViews>
    <workbookView xWindow="-15" yWindow="-15" windowWidth="11325" windowHeight="11760"/>
  </bookViews>
  <sheets>
    <sheet name="Enkät" sheetId="1" r:id="rId1"/>
    <sheet name="diagram" sheetId="2" r:id="rId2"/>
  </sheets>
  <definedNames>
    <definedName name="bkmÅlderspensionsavgift" localSheetId="0">Enkät!#REF!</definedName>
    <definedName name="_xlnm.Print_Titles" localSheetId="0">Enkät!$33:$34</definedName>
  </definedNames>
  <calcPr calcId="162913"/>
</workbook>
</file>

<file path=xl/calcChain.xml><?xml version="1.0" encoding="utf-8"?>
<calcChain xmlns="http://schemas.openxmlformats.org/spreadsheetml/2006/main">
  <c r="G6" i="2" l="1"/>
  <c r="H6" i="2"/>
  <c r="I6" i="2"/>
  <c r="J8" i="2"/>
  <c r="I8" i="2"/>
  <c r="H8" i="2"/>
  <c r="G8" i="2"/>
  <c r="F8" i="2"/>
  <c r="E8" i="2"/>
  <c r="D8" i="2"/>
  <c r="J19" i="2"/>
  <c r="I19" i="2"/>
  <c r="H19" i="2"/>
  <c r="G19" i="2"/>
  <c r="F19" i="2"/>
  <c r="E19" i="2"/>
  <c r="J18" i="2"/>
  <c r="J4" i="2"/>
  <c r="J6" i="2"/>
  <c r="J7" i="2"/>
  <c r="J10" i="2"/>
  <c r="J11" i="2"/>
  <c r="I18" i="2"/>
  <c r="I4" i="2"/>
  <c r="I7" i="2"/>
  <c r="I10" i="2"/>
  <c r="I11" i="2"/>
  <c r="H18" i="2"/>
  <c r="H4" i="2"/>
  <c r="H7" i="2"/>
  <c r="H10" i="2"/>
  <c r="H14" i="2" s="1"/>
  <c r="H15" i="2" s="1"/>
  <c r="H11" i="2"/>
  <c r="G18" i="2"/>
  <c r="F18" i="2"/>
  <c r="F4" i="2"/>
  <c r="F6" i="2"/>
  <c r="F7" i="2"/>
  <c r="F14" i="2" s="1"/>
  <c r="F20" i="2" s="1"/>
  <c r="F21" i="2" s="1"/>
  <c r="F23" i="2" s="1"/>
  <c r="F10" i="2"/>
  <c r="F11" i="2"/>
  <c r="E18" i="2"/>
  <c r="G11" i="2"/>
  <c r="E11" i="2"/>
  <c r="G10" i="2"/>
  <c r="E10" i="2"/>
  <c r="J9" i="2"/>
  <c r="I9" i="2"/>
  <c r="H9" i="2"/>
  <c r="G9" i="2"/>
  <c r="F9" i="2"/>
  <c r="E9" i="2"/>
  <c r="G7" i="2"/>
  <c r="E7" i="2"/>
  <c r="E6" i="2"/>
  <c r="E4" i="2"/>
  <c r="E14" i="2"/>
  <c r="E15" i="2"/>
  <c r="G4" i="2"/>
  <c r="D19" i="2"/>
  <c r="D18" i="2"/>
  <c r="D11" i="2"/>
  <c r="D10" i="2"/>
  <c r="D9" i="2"/>
  <c r="D7" i="2"/>
  <c r="D6" i="2"/>
  <c r="D4" i="2"/>
  <c r="I17" i="2"/>
  <c r="H17" i="2"/>
  <c r="G17" i="2"/>
  <c r="F17" i="2"/>
  <c r="E17" i="2"/>
  <c r="D17" i="2"/>
  <c r="D14" i="2"/>
  <c r="D15" i="2"/>
  <c r="D20" i="2"/>
  <c r="D21" i="2"/>
  <c r="D23" i="2"/>
  <c r="J17" i="2"/>
  <c r="A11" i="2"/>
  <c r="A10" i="2"/>
  <c r="A9" i="2"/>
  <c r="A8" i="2"/>
  <c r="A7" i="2"/>
  <c r="A6" i="2"/>
  <c r="A5" i="2"/>
  <c r="A4" i="2"/>
  <c r="E20" i="2"/>
  <c r="E21" i="2"/>
  <c r="E23" i="2"/>
  <c r="G14" i="2" l="1"/>
  <c r="I14" i="2"/>
  <c r="I15" i="2" s="1"/>
  <c r="F15" i="2"/>
  <c r="J14" i="2"/>
  <c r="J15" i="2" s="1"/>
  <c r="G20" i="2"/>
  <c r="G21" i="2" s="1"/>
  <c r="G23" i="2" s="1"/>
  <c r="G15" i="2"/>
  <c r="H20" i="2"/>
  <c r="H21" i="2" s="1"/>
  <c r="H23" i="2" s="1"/>
  <c r="I20" i="2" l="1"/>
  <c r="I21" i="2" s="1"/>
  <c r="I23" i="2" s="1"/>
  <c r="J20" i="2"/>
  <c r="J21" i="2" s="1"/>
  <c r="J23" i="2" s="1"/>
</calcChain>
</file>

<file path=xl/sharedStrings.xml><?xml version="1.0" encoding="utf-8"?>
<sst xmlns="http://schemas.openxmlformats.org/spreadsheetml/2006/main" count="179" uniqueCount="167">
  <si>
    <t>Utgifter inom Pensionsmyndighetens ansvarsområde</t>
  </si>
  <si>
    <t>Antagandebild</t>
  </si>
  <si>
    <t>Lönesummeökning (inkl. reformer)</t>
  </si>
  <si>
    <t>Timlöneökning</t>
  </si>
  <si>
    <t>Sysselsatta, personer (procentuell förändring)</t>
  </si>
  <si>
    <t>Antal sysselsatta, 1 000-tal</t>
  </si>
  <si>
    <t>Arbetslöshet, %, enligt ILO</t>
  </si>
  <si>
    <t>KPI (genomsnitt, inflationstal)</t>
  </si>
  <si>
    <t>Inkomstindex (Pensionsmyndigheten)</t>
  </si>
  <si>
    <t>Balansindex (Pensionsmyndigheten)</t>
  </si>
  <si>
    <t xml:space="preserve">Prisbasbelopp </t>
  </si>
  <si>
    <t>Inkomstbasbelopp (Pensionsmyndigheten)</t>
  </si>
  <si>
    <t>Boendekostnadsindex - hyres- och bostadsrätter (inkl. värme, ej hush.el)</t>
  </si>
  <si>
    <t>Ränta statsskuldväxlar, 3 mån</t>
  </si>
  <si>
    <t>Ränta statsskuldväxlar, 6 mån</t>
  </si>
  <si>
    <t>Ränta statsobligationer, 5 år</t>
  </si>
  <si>
    <t>Ränta statsobligationer, 10 år</t>
  </si>
  <si>
    <t>BNP-förändring, fast pris</t>
  </si>
  <si>
    <t>BNP-förändring, löpande priser</t>
  </si>
  <si>
    <t>BNP, miljarder kronor</t>
  </si>
  <si>
    <t>Utfall och prognos</t>
  </si>
  <si>
    <t>Utgiftsområde 11 Ekonomisk trygghet vid ålderdom</t>
  </si>
  <si>
    <t>1:1 Garantipension till ålderspension</t>
  </si>
  <si>
    <t>Anslaget totalt, tkr</t>
  </si>
  <si>
    <t>Garantipension, födda 1937 eller tidigare, tkr</t>
  </si>
  <si>
    <t>Garantipension, födda 1938 eller senare, tkr</t>
  </si>
  <si>
    <t>Antal ålderspensionärer med garantipension totalt</t>
  </si>
  <si>
    <t>Antal ålderspensioner med garantipension födda  -1937, totalt</t>
  </si>
  <si>
    <t>Antal ålderspensioner med garantipension födda -1937, kvinnor</t>
  </si>
  <si>
    <t>Antal ålderspensioner med garantipension födda -1937, män</t>
  </si>
  <si>
    <t>Antal ålderspensioner med garantipension födda 1938-, totalt</t>
  </si>
  <si>
    <t>Antal ålderspensioner med garantipension födda 1938-, kvinnor</t>
  </si>
  <si>
    <t>Antal ålderspensioner med garantipension födda 1938-, män</t>
  </si>
  <si>
    <t>Genomsnitt för garantipension, totalt tkr</t>
  </si>
  <si>
    <t>Genomsnitt för garantipension -1937, totalt, kr</t>
  </si>
  <si>
    <t>Genomsnitt för garantipension -1937, kvinnor, kr</t>
  </si>
  <si>
    <t>Genomsnitt för garantipension -1937, män, kr</t>
  </si>
  <si>
    <t>Genomsnitt för garantipension 1938-, totalt, kr</t>
  </si>
  <si>
    <t>Genomsnitt för garantipension 1938-, kvinnor, kr</t>
  </si>
  <si>
    <t>Genomsnitt för garantipension 1938-, män, kr</t>
  </si>
  <si>
    <t>Retrofaktor garantipension födda 1937 eller tidigare</t>
  </si>
  <si>
    <t>Retrofaktor garantipension födda 1938 eller senare</t>
  </si>
  <si>
    <t>Hustrutillägg m.m. tkr</t>
  </si>
  <si>
    <t>Särskilt pensionstillägg, tkr</t>
  </si>
  <si>
    <t>Antal särskilda pensionstillägg</t>
  </si>
  <si>
    <t>Genomsnittligt antal Pbb</t>
  </si>
  <si>
    <t>1:2 Efterlevandepensioner till vuxna</t>
  </si>
  <si>
    <t>Inkomstgrundad änkepension, tkr</t>
  </si>
  <si>
    <t>Garantipension till änkepension, tkr</t>
  </si>
  <si>
    <t xml:space="preserve">Antal (inkomstgrundade) änkepensioner  </t>
  </si>
  <si>
    <t>Antal garantipensioner till änkepension</t>
  </si>
  <si>
    <t>Genomsnittlig (inkomstgrundad) änkepension, kr</t>
  </si>
  <si>
    <t>Genomsnittlig garantipension till änkepension, kr</t>
  </si>
  <si>
    <t>Retrofaktor inkomstgrundad änkepension</t>
  </si>
  <si>
    <t>Retrofaktor garantipension till änkepension</t>
  </si>
  <si>
    <t>Inkomstgrundad omställningspension, tkr</t>
  </si>
  <si>
    <t>Garantipension till omställningspension, tkr</t>
  </si>
  <si>
    <t>Antal (inkomstgrundade) omställningspensioner</t>
  </si>
  <si>
    <t>Antal garantipensioner till omställningspension</t>
  </si>
  <si>
    <t>Genomsnittlig (inkomstgrundad) omställningspension, kr</t>
  </si>
  <si>
    <t>Genomsnittlig garantipension till omställningspension, kr</t>
  </si>
  <si>
    <t>Retrofaktor, omställningspension</t>
  </si>
  <si>
    <t>Inkomstgrundad förlängd omställningspension, tkr</t>
  </si>
  <si>
    <t>Garantipension till förlängd omställningspension, tkr</t>
  </si>
  <si>
    <t>Antal (inkomstgrundade) förlängda omställningspensioner</t>
  </si>
  <si>
    <t>Antal garantipensioner till förlängd omställningspension</t>
  </si>
  <si>
    <t>Genomsnittlig (inkomstgrundad) förlängd omställningspension, kr</t>
  </si>
  <si>
    <t>Genomsnittlig garantipension till förlängd omställningspension, kr</t>
  </si>
  <si>
    <t>Retrofaktor, förlängd omställningspension</t>
  </si>
  <si>
    <t>Särskild efterlevandepension, totalsummma, tkr</t>
  </si>
  <si>
    <t>1:3 Bostadstillägg till pensionärer</t>
  </si>
  <si>
    <t>Bostadstillägg till pensionärer, tkr</t>
  </si>
  <si>
    <t>BTP till ålderspension, tkr</t>
  </si>
  <si>
    <t>BTP till efterlevandepension m.m., tkr</t>
  </si>
  <si>
    <t>Särskilt bostadstillägg till pensionärer, tkr</t>
  </si>
  <si>
    <t>Antal personer med BTP.</t>
  </si>
  <si>
    <t>Antal personer med BTP, ålderspensionärer</t>
  </si>
  <si>
    <t>Antal personer med BTP, efterlevande m.m.</t>
  </si>
  <si>
    <t>Antal kvinnor med BTP</t>
  </si>
  <si>
    <t>Antal män med BTP</t>
  </si>
  <si>
    <t>Genomsnittligt belopp per BTP-mottagare</t>
  </si>
  <si>
    <t>Genomsnittligt belopp per BTP-mottagare, ålderspensionär</t>
  </si>
  <si>
    <t>Genomsnittligt belopp per BTP-mottagare, efterlevande m.m.</t>
  </si>
  <si>
    <t>Genomsnittligt belopp per BTP-mottagare, kvinnor</t>
  </si>
  <si>
    <t>Genomsnittligt belopp per BTP-mottagare, män</t>
  </si>
  <si>
    <t>Retrofaktor BTP</t>
  </si>
  <si>
    <t>Antal personer med SBTP</t>
  </si>
  <si>
    <t>Genomsnittligt belopp per SBTP-mottagare</t>
  </si>
  <si>
    <t>1:4 Äldreförsörjningsstöd</t>
  </si>
  <si>
    <t>Äldreförsörjningsstöd, tkr</t>
  </si>
  <si>
    <t>Äldreförsörjningsstöd till de utan bostadstillägg, tkr</t>
  </si>
  <si>
    <t>Äldreförsörjningsstöd till de med bostadstillägg, tkr</t>
  </si>
  <si>
    <t>Antal äldreförsörjningsstöd</t>
  </si>
  <si>
    <t>Antal äldreförsörjningsstöd utan bostadstillägg</t>
  </si>
  <si>
    <t>Antal äldreförsörjningsstöd med bostadstillägg</t>
  </si>
  <si>
    <t>Genomsnittligt äldreförsörjningsstöd</t>
  </si>
  <si>
    <t>Genomsnittligt äldreförsörjningsstöd, utan bostadstillägg</t>
  </si>
  <si>
    <t>Genomsnittligt äldreförsörjningsstöd, med bostadstillägg</t>
  </si>
  <si>
    <t>Retrofaktor äldreförsörjningsstöd</t>
  </si>
  <si>
    <t>Kvinnor</t>
  </si>
  <si>
    <t>Män</t>
  </si>
  <si>
    <t>Medelbelopp</t>
  </si>
  <si>
    <t>Utgift tkr</t>
  </si>
  <si>
    <t>2:1.1 Pensionsmyndigheten</t>
  </si>
  <si>
    <t>Utgiftsområde 12 Ekonomisk trygghet för familjer och barn</t>
  </si>
  <si>
    <t>1:5 Barnpension och efterlevandestöd</t>
  </si>
  <si>
    <t>Inkomstgrundad barnpension, tkr</t>
  </si>
  <si>
    <t>Efterlevandestöd, tkr</t>
  </si>
  <si>
    <t>Antal med inkomstgrundad barnpension</t>
  </si>
  <si>
    <t>Antal med efterlevandestöd</t>
  </si>
  <si>
    <t xml:space="preserve">Genomsnittsbelopp för inkomstgrundad  barnpension  </t>
  </si>
  <si>
    <t>Genomsnittsbelopp för efterlevandestöd</t>
  </si>
  <si>
    <t>Retrofaktor barnpension</t>
  </si>
  <si>
    <t>Retrofaktor efterlevandestöd</t>
  </si>
  <si>
    <t>1:7 Pensionsrätt för barnår, anslag</t>
  </si>
  <si>
    <t>Statlig ålderspensionsavgift, anslagsbelastning, tkr</t>
  </si>
  <si>
    <t>Statlig ålderspensionsavgift, prognostiserad slutlig avgift, tkr</t>
  </si>
  <si>
    <t>Fördelning mellan beräkningsalternativen</t>
  </si>
  <si>
    <t>Utfyllnad till den enskildes pensionsrätt året före barnets födelse</t>
  </si>
  <si>
    <t>Utfyllnad till 75 procent av den genomsnittliga pensions-</t>
  </si>
  <si>
    <t>grundande inkomsten för alla försäkrade under 65 år</t>
  </si>
  <si>
    <t>Ett fast belopp på ett inkomstbasbelopp</t>
  </si>
  <si>
    <t>Pensionsgrundande belopp</t>
  </si>
  <si>
    <t>Antal berörda familjer</t>
  </si>
  <si>
    <t>Ålderspensionssystemet vid sidan av statens budget</t>
  </si>
  <si>
    <t>Utgifter totalt, tkr</t>
  </si>
  <si>
    <t>Därav under utgiftstaket</t>
  </si>
  <si>
    <t>Utbetalningar från AP-fonden, tkr</t>
  </si>
  <si>
    <t>Administration och kostnadsersättningar, AP-fonden, tkr</t>
  </si>
  <si>
    <t>Överföringar till de europeiska gemenskaperna från AP-fonden, tkr</t>
  </si>
  <si>
    <t>Premiepension, tkr</t>
  </si>
  <si>
    <t>Överföringar till de europeiska gemenskaperna från premiepensionssystemet, tkr</t>
  </si>
  <si>
    <t>Tilläggspension, tkr</t>
  </si>
  <si>
    <t>Inkomstpension, tkr</t>
  </si>
  <si>
    <t>Antal ålderspensioner, exkl. antal med endast premiepension</t>
  </si>
  <si>
    <t>Antal ålderspensioner med tilläggspension, totalt</t>
  </si>
  <si>
    <t>Antal ålderspensioner med tilläggspension, kvinnor</t>
  </si>
  <si>
    <t>Antal ålderspensioner med tilläggspension, män</t>
  </si>
  <si>
    <t>Antal ålderspensioner med inkomstpension, totalt</t>
  </si>
  <si>
    <t>Antal ålderspensioner med inkomstpension, kvinnor</t>
  </si>
  <si>
    <t>Antal ålderspensioner med inkomstpension, män</t>
  </si>
  <si>
    <t>Antal premiepensioner, egna, totalt</t>
  </si>
  <si>
    <t>Antal premiepensioner, egna, kvinnor</t>
  </si>
  <si>
    <t>Antal premiepensioner, egna, män</t>
  </si>
  <si>
    <t>Antal premiepensioner, efterlevandeskydd, totalt</t>
  </si>
  <si>
    <t>Genomsnitt för tilläggspension, totalt, kr</t>
  </si>
  <si>
    <t>Genomsnitt för tilläggspension, kvinnor, kr</t>
  </si>
  <si>
    <t>Genomsnitt för tilläggspension, män, kr</t>
  </si>
  <si>
    <t>Genomsnitt för inkomstpension, totalt, kr</t>
  </si>
  <si>
    <t>Genomsnitt för inkomstpension, kvinnor, kr</t>
  </si>
  <si>
    <t>Genomsnitt för inkomstpension, män, kr</t>
  </si>
  <si>
    <t>Genomsnitt för egen premiepension, totalt, kr</t>
  </si>
  <si>
    <t>Genomsnitt för egen premiepension, kvinnor, kr</t>
  </si>
  <si>
    <t>Genomsnitt för egen premiepension, män, kr</t>
  </si>
  <si>
    <t xml:space="preserve">Genomsnitt för premiepension, efterlevandeskydd </t>
  </si>
  <si>
    <t>Retrofaktor tilläggspension</t>
  </si>
  <si>
    <t>Retrofaktor inkomstpension</t>
  </si>
  <si>
    <t>Retrofaktor premiepension</t>
  </si>
  <si>
    <t>Fördelning av AP-fondernas administrationskostnader m.m., tkr</t>
  </si>
  <si>
    <t>Kostnadsersättningar</t>
  </si>
  <si>
    <t>AP-fondernas interna administrationskostnader</t>
  </si>
  <si>
    <t>Provisionskostnader och externa kostnader</t>
  </si>
  <si>
    <t>Prestationsbaserade avgifter</t>
  </si>
  <si>
    <t>Pensionsförmåner finansierade via sakanslag</t>
  </si>
  <si>
    <t>Inkomstpension och tilläggspension m.m.</t>
  </si>
  <si>
    <t>Premiepensioner</t>
  </si>
  <si>
    <t>Utgifter i relation till BNP.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</si>
</sst>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\ _k_r_-;\-* #,##0.00\ _k_r_-;_-* &quot;-&quot;??\ _k_r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.000"/>
    <numFmt numFmtId="167" formatCode="#,##0.0"/>
    <numFmt numFmtId="168" formatCode="0.000"/>
    <numFmt numFmtId="169" formatCode="General_)"/>
    <numFmt numFmtId="170" formatCode="#,##0.0000"/>
    <numFmt numFmtId="171" formatCode="###\ ###\ ###\ ##0;\-###\ ###\ ###\ ##0;0;@"/>
    <numFmt numFmtId="172" formatCode="0.0%"/>
  </numFmts>
  <fonts count="6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vertAlign val="superscript"/>
      <sz val="8"/>
      <name val="Times New Roman"/>
      <family val="1"/>
    </font>
    <font>
      <b/>
      <sz val="12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9"/>
      <name val="Verdana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64"/>
      </bottom>
      <diagonal/>
    </border>
  </borders>
  <cellStyleXfs count="270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2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3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3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28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3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3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22" borderId="0" applyNumberFormat="0" applyBorder="0" applyAlignment="0" applyProtection="0"/>
    <xf numFmtId="0" fontId="29" fillId="17" borderId="0" applyNumberFormat="0" applyBorder="0" applyAlignment="0" applyProtection="0"/>
    <xf numFmtId="0" fontId="29" fillId="16" borderId="0" applyNumberFormat="0" applyBorder="0" applyAlignment="0" applyProtection="0"/>
    <xf numFmtId="0" fontId="28" fillId="4" borderId="1" applyNumberFormat="0" applyFont="0" applyAlignment="0" applyProtection="0"/>
    <xf numFmtId="0" fontId="30" fillId="8" borderId="0" applyNumberFormat="0" applyBorder="0" applyAlignment="0" applyProtection="0"/>
    <xf numFmtId="0" fontId="46" fillId="13" borderId="2" applyNumberFormat="0" applyAlignment="0" applyProtection="0"/>
    <xf numFmtId="0" fontId="34" fillId="7" borderId="0" applyNumberFormat="0" applyBorder="0" applyAlignment="0" applyProtection="0"/>
    <xf numFmtId="0" fontId="31" fillId="5" borderId="2" applyNumberFormat="0" applyAlignment="0" applyProtection="0"/>
    <xf numFmtId="0" fontId="32" fillId="23" borderId="3" applyNumberFormat="0" applyAlignment="0" applyProtection="0"/>
    <xf numFmtId="0" fontId="30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12" borderId="0" applyNumberFormat="0" applyBorder="0" applyAlignment="0" applyProtection="0"/>
    <xf numFmtId="0" fontId="29" fillId="19" borderId="0" applyNumberFormat="0" applyBorder="0" applyAlignment="0" applyProtection="0"/>
    <xf numFmtId="0" fontId="29" fillId="17" borderId="0" applyNumberFormat="0" applyBorder="0" applyAlignment="0" applyProtection="0"/>
    <xf numFmtId="0" fontId="29" fillId="2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26" borderId="0" applyNumberFormat="0" applyBorder="0" applyAlignment="0" applyProtection="0"/>
    <xf numFmtId="0" fontId="35" fillId="0" borderId="4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2" applyNumberFormat="0" applyAlignment="0" applyProtection="0"/>
    <xf numFmtId="0" fontId="38" fillId="10" borderId="2" applyNumberFormat="0" applyAlignment="0" applyProtection="0"/>
    <xf numFmtId="0" fontId="32" fillId="11" borderId="3" applyNumberFormat="0" applyAlignment="0" applyProtection="0"/>
    <xf numFmtId="0" fontId="39" fillId="0" borderId="7" applyNumberFormat="0" applyFill="0" applyAlignment="0" applyProtection="0"/>
    <xf numFmtId="0" fontId="47" fillId="0" borderId="8" applyNumberFormat="0" applyFill="0" applyAlignment="0" applyProtection="0"/>
    <xf numFmtId="0" fontId="40" fillId="27" borderId="0" applyNumberFormat="0" applyBorder="0" applyAlignment="0" applyProtection="0"/>
    <xf numFmtId="169" fontId="41" fillId="0" borderId="0"/>
    <xf numFmtId="0" fontId="8" fillId="4" borderId="2" applyNumberFormat="0" applyFont="0" applyAlignment="0" applyProtection="0"/>
    <xf numFmtId="0" fontId="42" fillId="5" borderId="9" applyNumberFormat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50" fillId="0" borderId="11" applyNumberFormat="0" applyFill="0" applyAlignment="0" applyProtection="0"/>
    <xf numFmtId="0" fontId="51" fillId="0" borderId="12" applyNumberFormat="0" applyFill="0" applyAlignment="0" applyProtection="0"/>
    <xf numFmtId="0" fontId="51" fillId="0" borderId="0" applyNumberForma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4" fontId="23" fillId="28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30" borderId="9" applyNumberFormat="0" applyProtection="0">
      <alignment horizontal="right" vertical="center"/>
    </xf>
    <xf numFmtId="4" fontId="23" fillId="31" borderId="9" applyNumberFormat="0" applyProtection="0">
      <alignment horizontal="right" vertical="center"/>
    </xf>
    <xf numFmtId="4" fontId="23" fillId="32" borderId="9" applyNumberFormat="0" applyProtection="0">
      <alignment horizontal="right" vertical="center"/>
    </xf>
    <xf numFmtId="4" fontId="23" fillId="33" borderId="9" applyNumberFormat="0" applyProtection="0">
      <alignment horizontal="right" vertical="center"/>
    </xf>
    <xf numFmtId="4" fontId="23" fillId="34" borderId="9" applyNumberFormat="0" applyProtection="0">
      <alignment horizontal="right" vertical="center"/>
    </xf>
    <xf numFmtId="4" fontId="23" fillId="35" borderId="9" applyNumberFormat="0" applyProtection="0">
      <alignment horizontal="right" vertical="center"/>
    </xf>
    <xf numFmtId="4" fontId="23" fillId="36" borderId="9" applyNumberFormat="0" applyProtection="0">
      <alignment horizontal="right" vertical="center"/>
    </xf>
    <xf numFmtId="4" fontId="23" fillId="37" borderId="9" applyNumberFormat="0" applyProtection="0">
      <alignment horizontal="right" vertical="center"/>
    </xf>
    <xf numFmtId="4" fontId="23" fillId="38" borderId="9" applyNumberFormat="0" applyProtection="0">
      <alignment horizontal="right" vertical="center"/>
    </xf>
    <xf numFmtId="4" fontId="22" fillId="39" borderId="9" applyNumberFormat="0" applyProtection="0">
      <alignment horizontal="left" vertical="center" indent="1"/>
    </xf>
    <xf numFmtId="4" fontId="23" fillId="40" borderId="13" applyNumberFormat="0" applyProtection="0">
      <alignment horizontal="left" vertical="center" indent="1"/>
    </xf>
    <xf numFmtId="4" fontId="25" fillId="41" borderId="0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6" fillId="40" borderId="9" applyNumberFormat="0" applyProtection="0">
      <alignment horizontal="left" vertical="center" indent="1"/>
    </xf>
    <xf numFmtId="4" fontId="26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2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3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44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4" fontId="23" fillId="45" borderId="9" applyNumberFormat="0" applyProtection="0">
      <alignment vertical="center"/>
    </xf>
    <xf numFmtId="4" fontId="24" fillId="45" borderId="9" applyNumberFormat="0" applyProtection="0">
      <alignment vertical="center"/>
    </xf>
    <xf numFmtId="4" fontId="23" fillId="45" borderId="9" applyNumberFormat="0" applyProtection="0">
      <alignment horizontal="left" vertical="center" indent="1"/>
    </xf>
    <xf numFmtId="4" fontId="23" fillId="45" borderId="9" applyNumberFormat="0" applyProtection="0">
      <alignment horizontal="left" vertical="center" indent="1"/>
    </xf>
    <xf numFmtId="4" fontId="23" fillId="40" borderId="9" applyNumberFormat="0" applyProtection="0">
      <alignment horizontal="right" vertical="center"/>
    </xf>
    <xf numFmtId="4" fontId="24" fillId="40" borderId="9" applyNumberFormat="0" applyProtection="0">
      <alignment horizontal="right" vertical="center"/>
    </xf>
    <xf numFmtId="0" fontId="8" fillId="29" borderId="9" applyNumberFormat="0" applyProtection="0">
      <alignment horizontal="left" vertical="center" indent="1"/>
    </xf>
    <xf numFmtId="0" fontId="8" fillId="29" borderId="9" applyNumberFormat="0" applyProtection="0">
      <alignment horizontal="left" vertical="center" indent="1"/>
    </xf>
    <xf numFmtId="0" fontId="27" fillId="0" borderId="0"/>
    <xf numFmtId="4" fontId="21" fillId="40" borderId="9" applyNumberFormat="0" applyProtection="0">
      <alignment horizontal="right" vertical="center"/>
    </xf>
    <xf numFmtId="171" fontId="8" fillId="0" borderId="0" applyFont="0" applyFill="0" applyBorder="0" applyAlignment="0" applyProtection="0"/>
    <xf numFmtId="0" fontId="44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165" fontId="7" fillId="0" borderId="0" applyFont="0" applyFill="0" applyBorder="0" applyAlignment="0" applyProtection="0"/>
    <xf numFmtId="0" fontId="42" fillId="13" borderId="9" applyNumberFormat="0" applyAlignment="0" applyProtection="0"/>
    <xf numFmtId="164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2" fillId="0" borderId="0">
      <protection locked="0"/>
    </xf>
    <xf numFmtId="0" fontId="53" fillId="8" borderId="0" applyNumberFormat="0" applyBorder="0" applyAlignment="0" applyProtection="0"/>
    <xf numFmtId="9" fontId="8" fillId="0" borderId="0" applyFont="0" applyFill="0" applyBorder="0" applyAlignment="0" applyProtection="0"/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43" fontId="8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5" fillId="0" borderId="0">
      <protection locked="0"/>
    </xf>
    <xf numFmtId="43" fontId="8" fillId="0" borderId="0" applyFont="0" applyFill="0" applyBorder="0" applyAlignment="0" applyProtection="0"/>
    <xf numFmtId="0" fontId="55" fillId="0" borderId="0">
      <protection locked="0"/>
    </xf>
    <xf numFmtId="4" fontId="23" fillId="40" borderId="9" applyNumberFormat="0" applyProtection="0">
      <alignment horizontal="left" vertical="center" indent="1"/>
    </xf>
    <xf numFmtId="4" fontId="23" fillId="42" borderId="9" applyNumberFormat="0" applyProtection="0">
      <alignment horizontal="left" vertical="center" indent="1"/>
    </xf>
    <xf numFmtId="4" fontId="21" fillId="40" borderId="9" applyNumberFormat="0" applyProtection="0">
      <alignment horizontal="right" vertical="center"/>
    </xf>
    <xf numFmtId="4" fontId="21" fillId="40" borderId="9" applyNumberFormat="0" applyProtection="0">
      <alignment horizontal="right" vertical="center"/>
    </xf>
    <xf numFmtId="0" fontId="55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0" fontId="8" fillId="0" borderId="0">
      <protection locked="0"/>
    </xf>
    <xf numFmtId="0" fontId="5" fillId="0" borderId="0"/>
    <xf numFmtId="0" fontId="8" fillId="0" borderId="0">
      <protection locked="0"/>
    </xf>
    <xf numFmtId="0" fontId="8" fillId="0" borderId="0">
      <protection locked="0"/>
    </xf>
    <xf numFmtId="0" fontId="5" fillId="0" borderId="0"/>
    <xf numFmtId="0" fontId="59" fillId="0" borderId="0">
      <protection locked="0"/>
    </xf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9" fillId="0" borderId="0">
      <protection locked="0"/>
    </xf>
    <xf numFmtId="43" fontId="8" fillId="0" borderId="0" applyFont="0" applyFill="0" applyBorder="0" applyAlignment="0" applyProtection="0"/>
    <xf numFmtId="0" fontId="59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0" fillId="0" borderId="0">
      <protection locked="0"/>
    </xf>
    <xf numFmtId="0" fontId="60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0" fillId="0" borderId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1" fillId="0" borderId="0">
      <protection locked="0"/>
    </xf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>
      <protection locked="0"/>
    </xf>
    <xf numFmtId="0" fontId="62" fillId="0" borderId="0">
      <protection locked="0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12" fillId="0" borderId="0" xfId="0" applyFont="1" applyFill="1" applyBorder="1"/>
    <xf numFmtId="0" fontId="10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10" fillId="0" borderId="0" xfId="0" applyFont="1" applyFill="1"/>
    <xf numFmtId="0" fontId="13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0" fontId="17" fillId="0" borderId="0" xfId="0" applyFont="1" applyFill="1" applyBorder="1"/>
    <xf numFmtId="0" fontId="14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0" fillId="0" borderId="0" xfId="0" applyFont="1" applyBorder="1"/>
    <xf numFmtId="0" fontId="10" fillId="0" borderId="0" xfId="0" applyFont="1"/>
    <xf numFmtId="0" fontId="17" fillId="0" borderId="0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3" fontId="0" fillId="0" borderId="0" xfId="0" applyNumberFormat="1"/>
    <xf numFmtId="169" fontId="41" fillId="0" borderId="0" xfId="69" applyFont="1" applyBorder="1"/>
    <xf numFmtId="169" fontId="8" fillId="0" borderId="0" xfId="69" applyFont="1" applyBorder="1"/>
    <xf numFmtId="0" fontId="8" fillId="0" borderId="0" xfId="0" applyFont="1"/>
    <xf numFmtId="3" fontId="8" fillId="0" borderId="0" xfId="0" applyNumberFormat="1" applyFont="1" applyFill="1" applyBorder="1" applyProtection="1">
      <protection locked="0"/>
    </xf>
    <xf numFmtId="0" fontId="8" fillId="0" borderId="0" xfId="0" applyFont="1" applyBorder="1"/>
    <xf numFmtId="0" fontId="8" fillId="0" borderId="0" xfId="0" applyFont="1" applyFill="1" applyBorder="1"/>
    <xf numFmtId="3" fontId="8" fillId="0" borderId="0" xfId="0" applyNumberFormat="1" applyFont="1"/>
    <xf numFmtId="3" fontId="7" fillId="0" borderId="0" xfId="69" applyNumberFormat="1" applyFont="1" applyBorder="1"/>
    <xf numFmtId="3" fontId="8" fillId="0" borderId="0" xfId="69" applyNumberFormat="1" applyFont="1" applyBorder="1"/>
    <xf numFmtId="168" fontId="8" fillId="0" borderId="0" xfId="69" applyNumberFormat="1" applyFont="1" applyBorder="1"/>
    <xf numFmtId="2" fontId="8" fillId="0" borderId="0" xfId="69" applyNumberFormat="1" applyFont="1" applyBorder="1"/>
    <xf numFmtId="3" fontId="7" fillId="0" borderId="0" xfId="0" applyNumberFormat="1" applyFont="1"/>
    <xf numFmtId="168" fontId="8" fillId="0" borderId="0" xfId="0" applyNumberFormat="1" applyFont="1"/>
    <xf numFmtId="3" fontId="8" fillId="0" borderId="0" xfId="0" applyNumberFormat="1" applyFont="1" applyFill="1"/>
    <xf numFmtId="3" fontId="7" fillId="0" borderId="0" xfId="0" applyNumberFormat="1" applyFont="1" applyBorder="1"/>
    <xf numFmtId="3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/>
    <xf numFmtId="3" fontId="7" fillId="0" borderId="0" xfId="0" applyNumberFormat="1" applyFont="1" applyFill="1" applyBorder="1"/>
    <xf numFmtId="0" fontId="8" fillId="0" borderId="0" xfId="0" applyFont="1" applyFill="1"/>
    <xf numFmtId="166" fontId="8" fillId="0" borderId="0" xfId="0" applyNumberFormat="1" applyFont="1" applyFill="1"/>
    <xf numFmtId="4" fontId="8" fillId="0" borderId="0" xfId="0" applyNumberFormat="1" applyFont="1" applyFill="1"/>
    <xf numFmtId="170" fontId="8" fillId="0" borderId="0" xfId="0" applyNumberFormat="1" applyFont="1"/>
    <xf numFmtId="0" fontId="54" fillId="0" borderId="0" xfId="0" applyFont="1" applyAlignment="1">
      <alignment vertical="center"/>
    </xf>
    <xf numFmtId="166" fontId="0" fillId="0" borderId="0" xfId="0" applyNumberFormat="1"/>
    <xf numFmtId="0" fontId="56" fillId="0" borderId="0" xfId="0" applyFont="1" applyFill="1" applyBorder="1"/>
    <xf numFmtId="0" fontId="57" fillId="0" borderId="0" xfId="0" applyFont="1" applyFill="1" applyBorder="1"/>
    <xf numFmtId="0" fontId="56" fillId="0" borderId="16" xfId="0" applyFont="1" applyFill="1" applyBorder="1" applyAlignment="1">
      <alignment vertical="center"/>
    </xf>
    <xf numFmtId="0" fontId="58" fillId="0" borderId="0" xfId="0" applyFont="1"/>
    <xf numFmtId="3" fontId="57" fillId="0" borderId="0" xfId="0" applyNumberFormat="1" applyFont="1"/>
    <xf numFmtId="3" fontId="56" fillId="0" borderId="0" xfId="172" applyNumberFormat="1" applyFont="1" applyFill="1" applyBorder="1">
      <protection locked="0"/>
    </xf>
    <xf numFmtId="0" fontId="8" fillId="0" borderId="0" xfId="223" applyFont="1">
      <protection locked="0"/>
    </xf>
    <xf numFmtId="4" fontId="8" fillId="0" borderId="0" xfId="0" applyNumberFormat="1" applyFont="1"/>
    <xf numFmtId="2" fontId="8" fillId="0" borderId="0" xfId="0" applyNumberFormat="1" applyFont="1"/>
    <xf numFmtId="3" fontId="7" fillId="0" borderId="0" xfId="0" applyNumberFormat="1" applyFont="1" applyFill="1" applyBorder="1" applyProtection="1">
      <protection locked="0"/>
    </xf>
    <xf numFmtId="3" fontId="8" fillId="0" borderId="0" xfId="0" applyNumberFormat="1" applyFont="1" applyFill="1" applyBorder="1" applyProtection="1"/>
    <xf numFmtId="3" fontId="8" fillId="0" borderId="0" xfId="0" applyNumberFormat="1" applyFont="1" applyFill="1" applyProtection="1"/>
    <xf numFmtId="0" fontId="8" fillId="0" borderId="0" xfId="0" applyFont="1" applyProtection="1">
      <protection locked="0"/>
    </xf>
    <xf numFmtId="167" fontId="8" fillId="0" borderId="0" xfId="255" applyNumberFormat="1" applyFont="1" applyFill="1">
      <protection locked="0"/>
    </xf>
    <xf numFmtId="3" fontId="22" fillId="0" borderId="0" xfId="0" applyNumberFormat="1" applyFont="1" applyBorder="1"/>
    <xf numFmtId="3" fontId="23" fillId="0" borderId="0" xfId="0" applyNumberFormat="1" applyFont="1" applyBorder="1"/>
    <xf numFmtId="3" fontId="0" fillId="0" borderId="0" xfId="0" applyNumberFormat="1" applyBorder="1"/>
    <xf numFmtId="166" fontId="23" fillId="0" borderId="0" xfId="0" applyNumberFormat="1" applyFont="1" applyBorder="1"/>
    <xf numFmtId="0" fontId="0" fillId="0" borderId="0" xfId="0" applyFill="1" applyBorder="1"/>
    <xf numFmtId="3" fontId="0" fillId="0" borderId="0" xfId="0" applyNumberFormat="1" applyFill="1" applyBorder="1"/>
    <xf numFmtId="0" fontId="8" fillId="0" borderId="16" xfId="0" applyFont="1" applyFill="1" applyBorder="1" applyAlignment="1">
      <alignment vertical="center"/>
    </xf>
    <xf numFmtId="3" fontId="8" fillId="0" borderId="0" xfId="0" applyNumberFormat="1" applyFont="1" applyFill="1" applyBorder="1"/>
    <xf numFmtId="167" fontId="8" fillId="0" borderId="0" xfId="0" applyNumberFormat="1" applyFont="1"/>
    <xf numFmtId="3" fontId="7" fillId="0" borderId="0" xfId="0" applyNumberFormat="1" applyFont="1" applyFill="1"/>
    <xf numFmtId="166" fontId="8" fillId="0" borderId="0" xfId="0" applyNumberFormat="1" applyFont="1" applyFill="1" applyBorder="1"/>
    <xf numFmtId="168" fontId="8" fillId="0" borderId="0" xfId="0" applyNumberFormat="1" applyFont="1" applyFill="1"/>
    <xf numFmtId="0" fontId="8" fillId="0" borderId="0" xfId="223" applyFont="1" applyFill="1">
      <protection locked="0"/>
    </xf>
    <xf numFmtId="0" fontId="8" fillId="0" borderId="0" xfId="0" applyFont="1" applyFill="1" applyProtection="1">
      <protection locked="0"/>
    </xf>
    <xf numFmtId="0" fontId="9" fillId="0" borderId="0" xfId="0" applyFont="1"/>
    <xf numFmtId="0" fontId="7" fillId="0" borderId="0" xfId="0" applyFont="1"/>
    <xf numFmtId="172" fontId="8" fillId="0" borderId="0" xfId="126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</cellXfs>
  <cellStyles count="270">
    <cellStyle name="20 % - Dekorfärg1" xfId="7" builtinId="30" customBuiltin="1"/>
    <cellStyle name="20 % - Dekorfärg2" xfId="8" builtinId="34" customBuiltin="1"/>
    <cellStyle name="20 % - Dekorfärg3" xfId="9" builtinId="38" customBuiltin="1"/>
    <cellStyle name="20 % - Dekorfärg4" xfId="10" builtinId="42" customBuiltin="1"/>
    <cellStyle name="20 % - Dekorfärg5" xfId="11" builtinId="46" customBuiltin="1"/>
    <cellStyle name="20 % - Dekorfärg6" xfId="12" builtinId="50" customBuiltin="1"/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 % - Dekorfärg1" xfId="19" builtinId="31" customBuiltin="1"/>
    <cellStyle name="40 % - Dekorfärg2" xfId="20" builtinId="35" customBuiltin="1"/>
    <cellStyle name="40 % - Dekorfärg3" xfId="21" builtinId="39" customBuiltin="1"/>
    <cellStyle name="40 % - Dekorfärg4" xfId="22" builtinId="43" customBuiltin="1"/>
    <cellStyle name="40 % - Dekorfärg5" xfId="23" builtinId="47" customBuiltin="1"/>
    <cellStyle name="40 % - Dekorfärg6" xfId="24" builtinId="51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 % - Dekorfärg1" xfId="31" builtinId="32" customBuiltin="1"/>
    <cellStyle name="60 % - Dekorfärg2" xfId="32" builtinId="36" customBuiltin="1"/>
    <cellStyle name="60 % - Dekorfärg3" xfId="33" builtinId="40" customBuiltin="1"/>
    <cellStyle name="60 % - Dekorfärg4" xfId="34" builtinId="44" customBuiltin="1"/>
    <cellStyle name="60 % - Dekorfärg5" xfId="35" builtinId="48" customBuiltin="1"/>
    <cellStyle name="60 % - Dekorfärg6" xfId="36" builtinId="52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Accent1" xfId="37"/>
    <cellStyle name="Accent2" xfId="38"/>
    <cellStyle name="Accent3" xfId="39"/>
    <cellStyle name="Accent4" xfId="40"/>
    <cellStyle name="Accent5" xfId="41"/>
    <cellStyle name="Accent6" xfId="42"/>
    <cellStyle name="Anteckning" xfId="43" builtinId="10" customBuiltin="1"/>
    <cellStyle name="Bad" xfId="44"/>
    <cellStyle name="Beräkning" xfId="45" builtinId="22" customBuiltin="1"/>
    <cellStyle name="Bra" xfId="46" builtinId="26" customBuiltin="1"/>
    <cellStyle name="Calculation" xfId="47"/>
    <cellStyle name="Check Cell" xfId="48"/>
    <cellStyle name="Dekorfärg1" xfId="51" builtinId="29" customBuiltin="1"/>
    <cellStyle name="Dekorfärg2" xfId="52" builtinId="33" customBuiltin="1"/>
    <cellStyle name="Dekorfärg3" xfId="53" builtinId="37" customBuiltin="1"/>
    <cellStyle name="Dekorfärg4" xfId="54" builtinId="41" customBuiltin="1"/>
    <cellStyle name="Dekorfärg5" xfId="55" builtinId="45" customBuiltin="1"/>
    <cellStyle name="Dekorfärg6" xfId="56" builtinId="49" customBuiltin="1"/>
    <cellStyle name="Dålig" xfId="49" builtinId="27" customBuiltin="1"/>
    <cellStyle name="Dålig 2" xfId="125"/>
    <cellStyle name="Explanatory Text" xfId="50"/>
    <cellStyle name="Förklarande text" xfId="57" builtinId="53" customBuiltin="1"/>
    <cellStyle name="Good" xfId="58"/>
    <cellStyle name="Heading 1" xfId="59"/>
    <cellStyle name="Heading 2" xfId="60"/>
    <cellStyle name="Heading 3" xfId="61"/>
    <cellStyle name="Heading 4" xfId="62"/>
    <cellStyle name="Indata" xfId="63" builtinId="20" customBuiltin="1"/>
    <cellStyle name="Input" xfId="64"/>
    <cellStyle name="Kontrollcell" xfId="65" builtinId="23" customBuiltin="1"/>
    <cellStyle name="Linked Cell" xfId="66"/>
    <cellStyle name="Länkad cell" xfId="67" builtinId="24" customBuiltin="1"/>
    <cellStyle name="Neutral" xfId="68" builtinId="28" customBuiltin="1"/>
    <cellStyle name="Normal" xfId="0" builtinId="0"/>
    <cellStyle name="Normal 10" xfId="146"/>
    <cellStyle name="Normal 11" xfId="147"/>
    <cellStyle name="Normal 12" xfId="148"/>
    <cellStyle name="Normal 13" xfId="159"/>
    <cellStyle name="Normal 14" xfId="167"/>
    <cellStyle name="Normal 15" xfId="172"/>
    <cellStyle name="Normal 16" xfId="165"/>
    <cellStyle name="Normal 17" xfId="161"/>
    <cellStyle name="Normal 18" xfId="203"/>
    <cellStyle name="Normal 19" xfId="212"/>
    <cellStyle name="Normal 2" xfId="124"/>
    <cellStyle name="Normal 2 2" xfId="184"/>
    <cellStyle name="Normal 2 2 2" xfId="202"/>
    <cellStyle name="Normal 2 2 2 2" xfId="218"/>
    <cellStyle name="Normal 2 2 2 3" xfId="233"/>
    <cellStyle name="Normal 2 2 2 4" xfId="249"/>
    <cellStyle name="Normal 2 2 2 5" xfId="265"/>
    <cellStyle name="Normal 2 2 3" xfId="221"/>
    <cellStyle name="Normal 2 2 3 2" xfId="236"/>
    <cellStyle name="Normal 2 2 3 3" xfId="252"/>
    <cellStyle name="Normal 2 2 3 4" xfId="268"/>
    <cellStyle name="Normal 2 2 4" xfId="215"/>
    <cellStyle name="Normal 2 2 5" xfId="230"/>
    <cellStyle name="Normal 2 2 6" xfId="246"/>
    <cellStyle name="Normal 2 2 7" xfId="262"/>
    <cellStyle name="Normal 2 3" xfId="199"/>
    <cellStyle name="Normal 2 3 2" xfId="217"/>
    <cellStyle name="Normal 2 3 2 2" xfId="232"/>
    <cellStyle name="Normal 2 3 2 3" xfId="248"/>
    <cellStyle name="Normal 2 3 2 4" xfId="264"/>
    <cellStyle name="Normal 2 3 3" xfId="220"/>
    <cellStyle name="Normal 2 3 3 2" xfId="235"/>
    <cellStyle name="Normal 2 3 3 3" xfId="251"/>
    <cellStyle name="Normal 2 3 3 4" xfId="267"/>
    <cellStyle name="Normal 2 3 4" xfId="214"/>
    <cellStyle name="Normal 2 3 5" xfId="229"/>
    <cellStyle name="Normal 2 3 6" xfId="245"/>
    <cellStyle name="Normal 2 3 7" xfId="261"/>
    <cellStyle name="Normal 2 4" xfId="197"/>
    <cellStyle name="Normal 2 4 2" xfId="216"/>
    <cellStyle name="Normal 2 4 3" xfId="231"/>
    <cellStyle name="Normal 2 4 4" xfId="247"/>
    <cellStyle name="Normal 2 4 5" xfId="263"/>
    <cellStyle name="Normal 2 5" xfId="219"/>
    <cellStyle name="Normal 2 5 2" xfId="234"/>
    <cellStyle name="Normal 2 5 3" xfId="250"/>
    <cellStyle name="Normal 2 5 4" xfId="266"/>
    <cellStyle name="Normal 2 6" xfId="213"/>
    <cellStyle name="Normal 2 7" xfId="228"/>
    <cellStyle name="Normal 2 8" xfId="244"/>
    <cellStyle name="Normal 2 9" xfId="260"/>
    <cellStyle name="Normal 20" xfId="204"/>
    <cellStyle name="Normal 21" xfId="210"/>
    <cellStyle name="Normal 22" xfId="206"/>
    <cellStyle name="Normal 23" xfId="222"/>
    <cellStyle name="Normal 24" xfId="227"/>
    <cellStyle name="Normal 25" xfId="223"/>
    <cellStyle name="Normal 26" xfId="237"/>
    <cellStyle name="Normal 27" xfId="242"/>
    <cellStyle name="Normal 28" xfId="254"/>
    <cellStyle name="Normal 29" xfId="259"/>
    <cellStyle name="Normal 3" xfId="131"/>
    <cellStyle name="Normal 3 2" xfId="185"/>
    <cellStyle name="Normal 3 3" xfId="200"/>
    <cellStyle name="Normal 30" xfId="255"/>
    <cellStyle name="Normal 4" xfId="134"/>
    <cellStyle name="Normal 4 2" xfId="183"/>
    <cellStyle name="Normal 5" xfId="136"/>
    <cellStyle name="Normal 5 2" xfId="201"/>
    <cellStyle name="Normal 6" xfId="138"/>
    <cellStyle name="Normal 6 2" xfId="198"/>
    <cellStyle name="Normal 7" xfId="140"/>
    <cellStyle name="Normal 7 2" xfId="253"/>
    <cellStyle name="Normal 7 3" xfId="269"/>
    <cellStyle name="Normal 8" xfId="142"/>
    <cellStyle name="Normal 9" xfId="144"/>
    <cellStyle name="Normal_Enkät" xfId="69"/>
    <cellStyle name="Note" xfId="70"/>
    <cellStyle name="Output" xfId="71"/>
    <cellStyle name="Procent 2" xfId="126"/>
    <cellStyle name="Rubrik" xfId="72" builtinId="15" customBuiltin="1"/>
    <cellStyle name="Rubrik 1" xfId="73" builtinId="16" customBuiltin="1"/>
    <cellStyle name="Rubrik 2" xfId="74" builtinId="17" customBuiltin="1"/>
    <cellStyle name="Rubrik 3" xfId="75" builtinId="18" customBuiltin="1"/>
    <cellStyle name="Rubrik 4" xfId="76" builtinId="19" customBuiltin="1"/>
    <cellStyle name="SAPBEXaggData" xfId="77"/>
    <cellStyle name="SAPBEXaggDataEmph" xfId="78"/>
    <cellStyle name="SAPBEXaggItem" xfId="79"/>
    <cellStyle name="SAPBEXaggItemX" xfId="80"/>
    <cellStyle name="SAPBEXchaText" xfId="81"/>
    <cellStyle name="SAPBEXexcBad7" xfId="82"/>
    <cellStyle name="SAPBEXexcBad8" xfId="83"/>
    <cellStyle name="SAPBEXexcBad9" xfId="84"/>
    <cellStyle name="SAPBEXexcCritical4" xfId="85"/>
    <cellStyle name="SAPBEXexcCritical5" xfId="86"/>
    <cellStyle name="SAPBEXexcCritical6" xfId="87"/>
    <cellStyle name="SAPBEXexcGood1" xfId="88"/>
    <cellStyle name="SAPBEXexcGood2" xfId="89"/>
    <cellStyle name="SAPBEXexcGood3" xfId="90"/>
    <cellStyle name="SAPBEXfilterDrill" xfId="91"/>
    <cellStyle name="SAPBEXfilterItem" xfId="92"/>
    <cellStyle name="SAPBEXfilterText" xfId="93"/>
    <cellStyle name="SAPBEXformats" xfId="94"/>
    <cellStyle name="SAPBEXheaderItem" xfId="95"/>
    <cellStyle name="SAPBEXheaderItem 2" xfId="127"/>
    <cellStyle name="SAPBEXheaderItem 3" xfId="168"/>
    <cellStyle name="SAPBEXheaderText" xfId="96"/>
    <cellStyle name="SAPBEXheaderText 2" xfId="128"/>
    <cellStyle name="SAPBEXheaderText 3" xfId="169"/>
    <cellStyle name="SAPBEXHLevel0" xfId="97"/>
    <cellStyle name="SAPBEXHLevel0X" xfId="98"/>
    <cellStyle name="SAPBEXHLevel1" xfId="99"/>
    <cellStyle name="SAPBEXHLevel1X" xfId="100"/>
    <cellStyle name="SAPBEXHLevel2" xfId="101"/>
    <cellStyle name="SAPBEXHLevel2X" xfId="102"/>
    <cellStyle name="SAPBEXHLevel3" xfId="103"/>
    <cellStyle name="SAPBEXHLevel3X" xfId="104"/>
    <cellStyle name="SAPBEXresData" xfId="105"/>
    <cellStyle name="SAPBEXresDataEmph" xfId="106"/>
    <cellStyle name="SAPBEXresItem" xfId="107"/>
    <cellStyle name="SAPBEXresItemX" xfId="108"/>
    <cellStyle name="SAPBEXstdData" xfId="109"/>
    <cellStyle name="SAPBEXstdDataEmph" xfId="110"/>
    <cellStyle name="SAPBEXstdItem" xfId="111"/>
    <cellStyle name="SAPBEXstdItemX" xfId="112"/>
    <cellStyle name="SAPBEXtitle" xfId="113"/>
    <cellStyle name="SAPBEXundefined" xfId="114"/>
    <cellStyle name="SAPBEXundefined 2" xfId="171"/>
    <cellStyle name="SAPBEXundefined 3" xfId="170"/>
    <cellStyle name="Style 25" xfId="115"/>
    <cellStyle name="Summa" xfId="116" builtinId="25" customBuiltin="1"/>
    <cellStyle name="Title" xfId="117"/>
    <cellStyle name="Total" xfId="118"/>
    <cellStyle name="Tusental (0)_LSPmm" xfId="119"/>
    <cellStyle name="Tusental 10" xfId="143"/>
    <cellStyle name="Tusental 11" xfId="145"/>
    <cellStyle name="Tusental 12" xfId="149"/>
    <cellStyle name="Tusental 13" xfId="151"/>
    <cellStyle name="Tusental 14" xfId="150"/>
    <cellStyle name="Tusental 15" xfId="152"/>
    <cellStyle name="Tusental 16" xfId="153"/>
    <cellStyle name="Tusental 17" xfId="154"/>
    <cellStyle name="Tusental 18" xfId="155"/>
    <cellStyle name="Tusental 19" xfId="156"/>
    <cellStyle name="Tusental 2" xfId="129"/>
    <cellStyle name="Tusental 20" xfId="157"/>
    <cellStyle name="Tusental 21" xfId="158"/>
    <cellStyle name="Tusental 22" xfId="166"/>
    <cellStyle name="Tusental 23" xfId="160"/>
    <cellStyle name="Tusental 24" xfId="164"/>
    <cellStyle name="Tusental 25" xfId="162"/>
    <cellStyle name="Tusental 26" xfId="163"/>
    <cellStyle name="Tusental 27" xfId="181"/>
    <cellStyle name="Tusental 28" xfId="173"/>
    <cellStyle name="Tusental 29" xfId="180"/>
    <cellStyle name="Tusental 3" xfId="132"/>
    <cellStyle name="Tusental 30" xfId="174"/>
    <cellStyle name="Tusental 31" xfId="179"/>
    <cellStyle name="Tusental 32" xfId="175"/>
    <cellStyle name="Tusental 33" xfId="178"/>
    <cellStyle name="Tusental 34" xfId="176"/>
    <cellStyle name="Tusental 35" xfId="177"/>
    <cellStyle name="Tusental 36" xfId="182"/>
    <cellStyle name="Tusental 37" xfId="194"/>
    <cellStyle name="Tusental 38" xfId="186"/>
    <cellStyle name="Tusental 39" xfId="193"/>
    <cellStyle name="Tusental 4" xfId="130"/>
    <cellStyle name="Tusental 40" xfId="187"/>
    <cellStyle name="Tusental 41" xfId="192"/>
    <cellStyle name="Tusental 42" xfId="188"/>
    <cellStyle name="Tusental 43" xfId="191"/>
    <cellStyle name="Tusental 44" xfId="189"/>
    <cellStyle name="Tusental 45" xfId="190"/>
    <cellStyle name="Tusental 46" xfId="195"/>
    <cellStyle name="Tusental 47" xfId="196"/>
    <cellStyle name="Tusental 48" xfId="211"/>
    <cellStyle name="Tusental 49" xfId="205"/>
    <cellStyle name="Tusental 5" xfId="133"/>
    <cellStyle name="Tusental 50" xfId="209"/>
    <cellStyle name="Tusental 51" xfId="207"/>
    <cellStyle name="Tusental 52" xfId="208"/>
    <cellStyle name="Tusental 53" xfId="226"/>
    <cellStyle name="Tusental 54" xfId="224"/>
    <cellStyle name="Tusental 55" xfId="225"/>
    <cellStyle name="Tusental 56" xfId="241"/>
    <cellStyle name="Tusental 57" xfId="238"/>
    <cellStyle name="Tusental 58" xfId="243"/>
    <cellStyle name="Tusental 59" xfId="239"/>
    <cellStyle name="Tusental 6" xfId="135"/>
    <cellStyle name="Tusental 60" xfId="240"/>
    <cellStyle name="Tusental 61" xfId="258"/>
    <cellStyle name="Tusental 62" xfId="256"/>
    <cellStyle name="Tusental 63" xfId="257"/>
    <cellStyle name="Tusental 7" xfId="137"/>
    <cellStyle name="Tusental 8" xfId="139"/>
    <cellStyle name="Tusental 9" xfId="141"/>
    <cellStyle name="Utdata" xfId="120" builtinId="21" customBuiltin="1"/>
    <cellStyle name="Valuta (0)_LSPmm" xfId="121"/>
    <cellStyle name="Warning Text" xfId="122"/>
    <cellStyle name="Varningstext" xfId="12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53619302949061"/>
          <c:y val="8.2774230054158918E-2"/>
          <c:w val="0.87894267163972928"/>
          <c:h val="0.6437195063810140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diagram!$A$18</c:f>
              <c:strCache>
                <c:ptCount val="1"/>
                <c:pt idx="0">
                  <c:v>Inkomstpension och tilläggspension m.m.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diagram!$D$17:$J$17</c15:sqref>
                  </c15:fullRef>
                </c:ext>
              </c:extLst>
              <c:f>diagram!$E$17:$J$17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diagram!$D$18:$J$18</c15:sqref>
                  </c15:fullRef>
                </c:ext>
              </c:extLst>
              <c:f>diagram!$E$18:$J$18</c:f>
              <c:numCache>
                <c:formatCode>#,##0</c:formatCode>
                <c:ptCount val="6"/>
                <c:pt idx="0">
                  <c:v>299.10309999999998</c:v>
                </c:pt>
                <c:pt idx="1">
                  <c:v>307.58100000000002</c:v>
                </c:pt>
                <c:pt idx="2">
                  <c:v>317.221</c:v>
                </c:pt>
                <c:pt idx="3">
                  <c:v>327.423</c:v>
                </c:pt>
                <c:pt idx="4">
                  <c:v>335.06599999999997</c:v>
                </c:pt>
                <c:pt idx="5">
                  <c:v>344.34699999999998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0E8-B448-8931FADE000A}"/>
            </c:ext>
          </c:extLst>
        </c:ser>
        <c:ser>
          <c:idx val="1"/>
          <c:order val="1"/>
          <c:tx>
            <c:strRef>
              <c:f>diagram!$A$19</c:f>
              <c:strCache>
                <c:ptCount val="1"/>
                <c:pt idx="0">
                  <c:v>Premiepensioner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diagram!$D$17:$J$17</c15:sqref>
                  </c15:fullRef>
                </c:ext>
              </c:extLst>
              <c:f>diagram!$E$17:$J$17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diagram!$D$19:$J$19</c15:sqref>
                  </c15:fullRef>
                </c:ext>
              </c:extLst>
              <c:f>diagram!$E$19:$J$19</c:f>
              <c:numCache>
                <c:formatCode>#,##0</c:formatCode>
                <c:ptCount val="6"/>
                <c:pt idx="0">
                  <c:v>9.0806000000000004</c:v>
                </c:pt>
                <c:pt idx="1">
                  <c:v>10.141999999999999</c:v>
                </c:pt>
                <c:pt idx="2">
                  <c:v>11.629</c:v>
                </c:pt>
                <c:pt idx="3">
                  <c:v>13.375999999999999</c:v>
                </c:pt>
                <c:pt idx="4">
                  <c:v>15.315</c:v>
                </c:pt>
                <c:pt idx="5">
                  <c:v>17.388999999999999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8-40E8-B448-8931FADE000A}"/>
            </c:ext>
          </c:extLst>
        </c:ser>
        <c:ser>
          <c:idx val="3"/>
          <c:order val="2"/>
          <c:tx>
            <c:strRef>
              <c:f>diagram!$A$20</c:f>
              <c:strCache>
                <c:ptCount val="1"/>
                <c:pt idx="0">
                  <c:v>Pensionsförmåner finansierade via sakanslag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diagram!$D$17:$J$17</c15:sqref>
                  </c15:fullRef>
                </c:ext>
              </c:extLst>
              <c:f>diagram!$E$17:$J$17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diagram!$D$20:$J$20</c15:sqref>
                  </c15:fullRef>
                </c:ext>
              </c:extLst>
              <c:f>diagram!$E$20:$J$20</c:f>
              <c:numCache>
                <c:formatCode>#,##0</c:formatCode>
                <c:ptCount val="6"/>
                <c:pt idx="0">
                  <c:v>42.507916945761423</c:v>
                </c:pt>
                <c:pt idx="1">
                  <c:v>42.537838678506148</c:v>
                </c:pt>
                <c:pt idx="2">
                  <c:v>42.108600000000003</c:v>
                </c:pt>
                <c:pt idx="3">
                  <c:v>42.0184</c:v>
                </c:pt>
                <c:pt idx="4">
                  <c:v>42.084800000000001</c:v>
                </c:pt>
                <c:pt idx="5">
                  <c:v>42.638199999999998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8-40E8-B448-8931FADE000A}"/>
            </c:ext>
          </c:extLst>
        </c:ser>
        <c:ser>
          <c:idx val="0"/>
          <c:order val="3"/>
          <c:spPr>
            <a:solidFill>
              <a:sysClr val="window" lastClr="FFFFFF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351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B8-40E8-B448-8931FADE000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360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B8-40E8-B448-8931FADE000A}"/>
                </c:ext>
              </c:extLst>
            </c:dLbl>
            <c:dLbl>
              <c:idx val="2"/>
              <c:layout>
                <c:manualLayout>
                  <c:x val="-6.3000426212647865E-17"/>
                  <c:y val="-1.398714262055675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371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B8-40E8-B448-8931FADE00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383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B8-40E8-B448-8931FADE000A}"/>
                </c:ext>
              </c:extLst>
            </c:dLbl>
            <c:dLbl>
              <c:idx val="4"/>
              <c:layout>
                <c:manualLayout>
                  <c:x val="0"/>
                  <c:y val="-3.78936380562374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B8-40E8-B448-8931FADE000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404</a:t>
                    </a:r>
                  </a:p>
                </c:rich>
              </c:tx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B8-40E8-B448-8931FADE000A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2017</c:v>
              </c:pt>
              <c:pt idx="1">
                <c:v>2018</c:v>
              </c:pt>
              <c:pt idx="2">
                <c:v>2019</c:v>
              </c:pt>
              <c:pt idx="3">
                <c:v>2020</c:v>
              </c:pt>
              <c:pt idx="4">
                <c:v>2021</c:v>
              </c:pt>
              <c:pt idx="5">
                <c:v>2022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diagram!$D$58:$J$58</c15:sqref>
                  </c15:fullRef>
                </c:ext>
              </c:extLst>
              <c:f>diagram!$E$58:$J$58</c:f>
              <c:numCache>
                <c:formatCode>General</c:formatCode>
                <c:ptCount val="6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diagram!$D$58</c15:sqref>
                  <c15:dLbl>
                    <c:idx val="-1"/>
                    <c:tx>
                      <c:rich>
                        <a:bodyPr/>
                        <a:lstStyle/>
                        <a:p>
                          <a:r>
                            <a:rPr lang="en-US"/>
                            <a:t>336</a:t>
                          </a:r>
                        </a:p>
                      </c:rich>
                    </c:tx>
                    <c:dLblPos val="inBase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6B7-4944-8BA4-35DA4F1671E2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B5B8-40E8-B448-8931FADE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223744"/>
        <c:axId val="154225664"/>
      </c:barChart>
      <c:catAx>
        <c:axId val="15422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 b="0"/>
                  <a:t>år</a:t>
                </a:r>
              </a:p>
            </c:rich>
          </c:tx>
          <c:layout>
            <c:manualLayout>
              <c:xMode val="edge"/>
              <c:yMode val="edge"/>
              <c:x val="0.95173179459108093"/>
              <c:y val="0.769722427144025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225664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 sz="800"/>
                  <a:t>miljarder kronor</a:t>
                </a:r>
              </a:p>
            </c:rich>
          </c:tx>
          <c:layout>
            <c:manualLayout>
              <c:xMode val="edge"/>
              <c:yMode val="edge"/>
              <c:x val="1.822238445359893E-2"/>
              <c:y val="9.2800820279630644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54223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egendEntry>
        <c:idx val="3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</c:legendEntry>
      <c:layout>
        <c:manualLayout>
          <c:xMode val="edge"/>
          <c:yMode val="edge"/>
          <c:x val="0.22342105984679905"/>
          <c:y val="0.79128749441692636"/>
          <c:w val="0.472163095250413"/>
          <c:h val="0.1742017598118706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23</xdr:row>
      <xdr:rowOff>133349</xdr:rowOff>
    </xdr:from>
    <xdr:to>
      <xdr:col>11</xdr:col>
      <xdr:colOff>419099</xdr:colOff>
      <xdr:row>54</xdr:row>
      <xdr:rowOff>95249</xdr:rowOff>
    </xdr:to>
    <xdr:graphicFrame macro="">
      <xdr:nvGraphicFramePr>
        <xdr:cNvPr id="1068" name="Diagram 2">
          <a:extLst>
            <a:ext uri="{FF2B5EF4-FFF2-40B4-BE49-F238E27FC236}">
              <a16:creationId xmlns:a16="http://schemas.microsoft.com/office/drawing/2014/main" id="{00000000-0008-0000-01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V250"/>
  <sheetViews>
    <sheetView tabSelected="1" zoomScale="80" zoomScaleNormal="80" workbookViewId="0">
      <pane xSplit="1" ySplit="3" topLeftCell="B166" activePane="bottomRight" state="frozen"/>
      <selection pane="topRight" activeCell="B1" sqref="B1"/>
      <selection pane="bottomLeft" activeCell="A4" sqref="A4"/>
      <selection pane="bottomRight" activeCell="O177" sqref="O177:O178"/>
    </sheetView>
  </sheetViews>
  <sheetFormatPr defaultColWidth="9.140625" defaultRowHeight="12.75" x14ac:dyDescent="0.2"/>
  <cols>
    <col min="1" max="1" width="0.42578125" style="14" customWidth="1"/>
    <col min="2" max="2" width="2.5703125" style="14" customWidth="1"/>
    <col min="3" max="3" width="1.7109375" style="14" customWidth="1"/>
    <col min="4" max="4" width="2" style="14" customWidth="1"/>
    <col min="5" max="5" width="47.140625" style="14" customWidth="1"/>
    <col min="6" max="12" width="13.85546875" style="14" customWidth="1"/>
    <col min="13" max="16384" width="9.140625" style="14"/>
  </cols>
  <sheetData>
    <row r="1" spans="1:13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13.5" customHeight="1" x14ac:dyDescent="0.25">
      <c r="A2" s="5"/>
      <c r="B2" s="26"/>
      <c r="C2" s="2"/>
      <c r="D2" s="2"/>
      <c r="E2" s="2"/>
      <c r="F2" s="26"/>
      <c r="G2" s="26"/>
      <c r="H2" s="26"/>
      <c r="I2" s="26"/>
      <c r="J2" s="26"/>
      <c r="K2" s="26"/>
      <c r="L2" s="26"/>
      <c r="M2" s="26"/>
    </row>
    <row r="3" spans="1:13" ht="15.75" x14ac:dyDescent="0.25">
      <c r="A3" s="3" t="s">
        <v>1</v>
      </c>
      <c r="B3" s="2"/>
      <c r="C3" s="2"/>
      <c r="D3" s="2"/>
      <c r="E3" s="2"/>
      <c r="F3" s="4">
        <v>2016</v>
      </c>
      <c r="G3" s="4">
        <v>2017</v>
      </c>
      <c r="H3" s="4">
        <v>2018</v>
      </c>
      <c r="I3" s="4">
        <v>2019</v>
      </c>
      <c r="J3" s="4">
        <v>2020</v>
      </c>
      <c r="K3" s="4">
        <v>2021</v>
      </c>
      <c r="L3" s="4">
        <v>2022</v>
      </c>
      <c r="M3" s="26"/>
    </row>
    <row r="4" spans="1:13" ht="15.75" x14ac:dyDescent="0.25">
      <c r="A4" s="2"/>
      <c r="B4" s="2"/>
      <c r="C4" s="2"/>
      <c r="D4" s="2"/>
      <c r="E4" s="2"/>
      <c r="F4" s="26"/>
      <c r="G4" s="26"/>
      <c r="H4" s="26"/>
      <c r="I4" s="26"/>
      <c r="J4" s="26"/>
      <c r="K4" s="26"/>
      <c r="L4" s="26"/>
      <c r="M4" s="26"/>
    </row>
    <row r="5" spans="1:13" ht="15.75" x14ac:dyDescent="0.25">
      <c r="A5" s="2"/>
      <c r="B5" s="6" t="s">
        <v>2</v>
      </c>
      <c r="C5" s="6"/>
      <c r="D5" s="6"/>
      <c r="E5" s="6"/>
      <c r="F5" s="68">
        <v>4.792881255653203</v>
      </c>
      <c r="G5" s="68">
        <v>4.792534916343083</v>
      </c>
      <c r="H5" s="68">
        <v>4.8541286519108384</v>
      </c>
      <c r="I5" s="68">
        <v>3.8045491921677943</v>
      </c>
      <c r="J5" s="68">
        <v>3.3394883078824211</v>
      </c>
      <c r="K5" s="68">
        <v>3.5918422097354741</v>
      </c>
      <c r="L5" s="68">
        <v>3.93089799412778</v>
      </c>
      <c r="M5" s="26"/>
    </row>
    <row r="6" spans="1:13" ht="15.75" x14ac:dyDescent="0.25">
      <c r="A6" s="2"/>
      <c r="B6" s="6" t="s">
        <v>3</v>
      </c>
      <c r="C6" s="6"/>
      <c r="D6" s="6"/>
      <c r="E6" s="6"/>
      <c r="F6" s="68">
        <v>2.2311468094600606</v>
      </c>
      <c r="G6" s="68">
        <v>2.4443474465299042</v>
      </c>
      <c r="H6" s="68">
        <v>2.6842778014486646</v>
      </c>
      <c r="I6" s="68">
        <v>2.9045643153526868</v>
      </c>
      <c r="J6" s="68">
        <v>2.9435483870967838</v>
      </c>
      <c r="K6" s="68">
        <v>3.2119075597336399</v>
      </c>
      <c r="L6" s="68">
        <v>3.3776091081593851</v>
      </c>
      <c r="M6" s="26"/>
    </row>
    <row r="7" spans="1:13" ht="15.75" x14ac:dyDescent="0.25">
      <c r="A7" s="2"/>
      <c r="B7" s="6"/>
      <c r="C7" s="6"/>
      <c r="D7" s="6"/>
      <c r="E7" s="6"/>
      <c r="F7" s="26"/>
      <c r="G7" s="26"/>
      <c r="H7" s="26"/>
      <c r="I7" s="26"/>
      <c r="J7" s="26"/>
      <c r="K7" s="26"/>
      <c r="L7" s="26"/>
      <c r="M7" s="26"/>
    </row>
    <row r="8" spans="1:13" ht="15.75" x14ac:dyDescent="0.25">
      <c r="A8" s="2"/>
      <c r="B8" s="6" t="s">
        <v>4</v>
      </c>
      <c r="C8" s="6"/>
      <c r="D8" s="6"/>
      <c r="E8" s="6"/>
      <c r="F8" s="68">
        <v>1.5070702059042596</v>
      </c>
      <c r="G8" s="68">
        <v>2.2749027514714637</v>
      </c>
      <c r="H8" s="68">
        <v>1.7623163009279574</v>
      </c>
      <c r="I8" s="68">
        <v>0.94319315891433497</v>
      </c>
      <c r="J8" s="68">
        <v>0.39546379761556949</v>
      </c>
      <c r="K8" s="68">
        <v>0.34756415455019507</v>
      </c>
      <c r="L8" s="68">
        <v>0.51954049529527868</v>
      </c>
      <c r="M8" s="26"/>
    </row>
    <row r="9" spans="1:13" ht="15.75" x14ac:dyDescent="0.25">
      <c r="A9" s="2"/>
      <c r="B9" s="6" t="s">
        <v>5</v>
      </c>
      <c r="C9" s="6"/>
      <c r="D9" s="6"/>
      <c r="E9" s="6"/>
      <c r="F9" s="27">
        <v>4910.1000000000004</v>
      </c>
      <c r="G9" s="27">
        <v>5021.8</v>
      </c>
      <c r="H9" s="27">
        <v>5110.3</v>
      </c>
      <c r="I9" s="27">
        <v>5158.5</v>
      </c>
      <c r="J9" s="27">
        <v>5178.8999999999996</v>
      </c>
      <c r="K9" s="27">
        <v>5196.8999999999996</v>
      </c>
      <c r="L9" s="27">
        <v>5223.8999999999996</v>
      </c>
      <c r="M9" s="26"/>
    </row>
    <row r="10" spans="1:13" ht="15.75" x14ac:dyDescent="0.25">
      <c r="A10" s="2"/>
      <c r="B10" s="6"/>
      <c r="C10" s="6"/>
      <c r="D10" s="6"/>
      <c r="E10" s="6"/>
      <c r="F10" s="26"/>
      <c r="G10" s="26"/>
      <c r="H10" s="26"/>
      <c r="I10" s="26"/>
      <c r="J10" s="26"/>
      <c r="K10" s="26"/>
      <c r="L10" s="26"/>
      <c r="M10" s="26"/>
    </row>
    <row r="11" spans="1:13" ht="15.75" x14ac:dyDescent="0.25">
      <c r="A11" s="2"/>
      <c r="B11" s="6" t="s">
        <v>6</v>
      </c>
      <c r="C11" s="6"/>
      <c r="D11" s="6"/>
      <c r="E11" s="6"/>
      <c r="F11" s="68">
        <v>6.9457605276124763</v>
      </c>
      <c r="G11" s="68">
        <v>6.6631972194859017</v>
      </c>
      <c r="H11" s="68">
        <v>6.3309932730905292</v>
      </c>
      <c r="I11" s="68">
        <v>6.4066043726753161</v>
      </c>
      <c r="J11" s="68">
        <v>6.5197379108680344</v>
      </c>
      <c r="K11" s="68">
        <v>6.6816304543005929</v>
      </c>
      <c r="L11" s="68">
        <v>6.7910927128684611</v>
      </c>
      <c r="M11" s="26"/>
    </row>
    <row r="12" spans="1:13" ht="15.75" x14ac:dyDescent="0.25">
      <c r="A12" s="2"/>
      <c r="B12" s="6"/>
      <c r="C12" s="6"/>
      <c r="D12" s="6"/>
      <c r="E12" s="6"/>
      <c r="F12" s="26"/>
      <c r="G12" s="26"/>
      <c r="H12" s="26"/>
      <c r="I12" s="26"/>
      <c r="J12" s="26"/>
      <c r="K12" s="26"/>
      <c r="L12" s="26"/>
      <c r="M12" s="26"/>
    </row>
    <row r="13" spans="1:13" ht="15.75" x14ac:dyDescent="0.25">
      <c r="A13" s="2"/>
      <c r="B13" s="6" t="s">
        <v>7</v>
      </c>
      <c r="C13" s="6"/>
      <c r="D13" s="6"/>
      <c r="E13" s="6"/>
      <c r="F13" s="68">
        <v>0.98292644008297625</v>
      </c>
      <c r="G13" s="68">
        <v>1.7950257560914062</v>
      </c>
      <c r="H13" s="68">
        <v>1.9434354723541603</v>
      </c>
      <c r="I13" s="68">
        <v>2.0068824801291241</v>
      </c>
      <c r="J13" s="68">
        <v>2.1106997850489639</v>
      </c>
      <c r="K13" s="68">
        <v>2.4500774785837676</v>
      </c>
      <c r="L13" s="68">
        <v>2.6540338460660173</v>
      </c>
      <c r="M13" s="26"/>
    </row>
    <row r="14" spans="1:13" ht="15.75" x14ac:dyDescent="0.25">
      <c r="A14" s="2"/>
      <c r="B14" s="6"/>
      <c r="C14" s="6"/>
      <c r="D14" s="6"/>
      <c r="E14" s="6"/>
      <c r="F14" s="26"/>
      <c r="G14" s="26"/>
      <c r="H14" s="26"/>
      <c r="I14" s="76"/>
      <c r="J14" s="76"/>
      <c r="K14" s="76"/>
      <c r="L14" s="76"/>
      <c r="M14" s="26"/>
    </row>
    <row r="15" spans="1:13" ht="15.75" x14ac:dyDescent="0.25">
      <c r="A15" s="2"/>
      <c r="B15" s="6" t="s">
        <v>8</v>
      </c>
      <c r="C15" s="6"/>
      <c r="D15" s="6"/>
      <c r="E15" s="6"/>
      <c r="F15" s="53">
        <v>162.13999999999999</v>
      </c>
      <c r="G15" s="53">
        <v>168.16</v>
      </c>
      <c r="H15" s="53">
        <v>170.73</v>
      </c>
      <c r="I15" s="54">
        <v>175.96</v>
      </c>
      <c r="J15" s="54">
        <v>181.61</v>
      </c>
      <c r="K15" s="54">
        <v>185.89</v>
      </c>
      <c r="L15" s="54">
        <v>191.15</v>
      </c>
      <c r="M15" s="26"/>
    </row>
    <row r="16" spans="1:13" ht="15.75" x14ac:dyDescent="0.25">
      <c r="A16" s="2"/>
      <c r="B16" s="6" t="s">
        <v>9</v>
      </c>
      <c r="C16" s="6"/>
      <c r="D16" s="6"/>
      <c r="E16" s="6"/>
      <c r="F16" s="54">
        <v>159.37</v>
      </c>
      <c r="G16" s="54">
        <v>166.39</v>
      </c>
      <c r="H16" s="53"/>
      <c r="I16" s="53"/>
      <c r="J16" s="53"/>
      <c r="K16" s="53"/>
      <c r="L16" s="53"/>
      <c r="M16" s="26"/>
    </row>
    <row r="17" spans="1:15" ht="15.75" x14ac:dyDescent="0.25">
      <c r="A17" s="2"/>
      <c r="B17" s="40"/>
      <c r="C17" s="6"/>
      <c r="D17" s="6"/>
      <c r="E17" s="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5.75" x14ac:dyDescent="0.25">
      <c r="A18" s="2"/>
      <c r="B18" s="6" t="s">
        <v>10</v>
      </c>
      <c r="C18" s="6"/>
      <c r="D18" s="6"/>
      <c r="E18" s="6"/>
      <c r="F18" s="27">
        <v>44300</v>
      </c>
      <c r="G18" s="27">
        <v>44800</v>
      </c>
      <c r="H18" s="27">
        <v>45500</v>
      </c>
      <c r="I18" s="27">
        <v>46500</v>
      </c>
      <c r="J18" s="27">
        <v>47500</v>
      </c>
      <c r="K18" s="27">
        <v>48400</v>
      </c>
      <c r="L18" s="27">
        <v>49500</v>
      </c>
      <c r="M18" s="26"/>
      <c r="N18" s="26"/>
      <c r="O18" s="26"/>
    </row>
    <row r="19" spans="1:15" ht="15.75" x14ac:dyDescent="0.25">
      <c r="A19" s="2"/>
      <c r="B19" s="6" t="s">
        <v>11</v>
      </c>
      <c r="C19" s="6"/>
      <c r="D19" s="6"/>
      <c r="E19" s="6"/>
      <c r="F19" s="27">
        <v>59300</v>
      </c>
      <c r="G19" s="27">
        <v>61500</v>
      </c>
      <c r="H19" s="27">
        <v>62500</v>
      </c>
      <c r="I19" s="27">
        <v>64400</v>
      </c>
      <c r="J19" s="27">
        <v>66400</v>
      </c>
      <c r="K19" s="27">
        <v>68000</v>
      </c>
      <c r="L19" s="27">
        <v>69900</v>
      </c>
      <c r="M19" s="26"/>
      <c r="N19" s="26"/>
      <c r="O19" s="26"/>
    </row>
    <row r="20" spans="1:15" ht="15.75" x14ac:dyDescent="0.25">
      <c r="A20" s="2"/>
      <c r="B20" s="6"/>
      <c r="C20" s="6"/>
      <c r="D20" s="6"/>
      <c r="E20" s="6"/>
      <c r="F20" s="26"/>
      <c r="G20" s="26"/>
      <c r="H20" s="26"/>
      <c r="I20" s="26"/>
      <c r="J20" s="26"/>
      <c r="K20" s="26"/>
      <c r="L20" s="26"/>
      <c r="M20" s="26"/>
      <c r="N20" s="26"/>
      <c r="O20" s="26"/>
    </row>
    <row r="21" spans="1:15" ht="15.75" x14ac:dyDescent="0.25">
      <c r="A21" s="2"/>
      <c r="B21" s="6" t="s">
        <v>12</v>
      </c>
      <c r="C21" s="6"/>
      <c r="D21" s="6"/>
      <c r="E21" s="6"/>
      <c r="F21" s="68">
        <v>0.87831937952642658</v>
      </c>
      <c r="G21" s="68">
        <v>0.79938900203664343</v>
      </c>
      <c r="H21" s="68">
        <v>0.9462713205704576</v>
      </c>
      <c r="I21" s="68">
        <v>1.7563758277317154</v>
      </c>
      <c r="J21" s="68">
        <v>2.1079893780939551</v>
      </c>
      <c r="K21" s="68">
        <v>2</v>
      </c>
      <c r="L21" s="68">
        <v>2</v>
      </c>
      <c r="M21" s="26"/>
      <c r="N21" s="26"/>
      <c r="O21" s="26"/>
    </row>
    <row r="22" spans="1:15" ht="15.75" x14ac:dyDescent="0.25">
      <c r="A22" s="2"/>
      <c r="B22" s="6"/>
      <c r="C22" s="6"/>
      <c r="D22" s="6"/>
      <c r="E22" s="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15.75" x14ac:dyDescent="0.25">
      <c r="A23" s="2"/>
      <c r="B23" s="2" t="s">
        <v>13</v>
      </c>
      <c r="C23" s="6"/>
      <c r="D23" s="6"/>
      <c r="E23" s="6"/>
      <c r="F23" s="68">
        <v>-0.65</v>
      </c>
      <c r="G23" s="68">
        <v>-0.7</v>
      </c>
      <c r="H23" s="68">
        <v>-0.72</v>
      </c>
      <c r="I23" s="68">
        <v>-0.5</v>
      </c>
      <c r="J23" s="68">
        <v>-0.12</v>
      </c>
      <c r="K23" s="68">
        <v>0.51</v>
      </c>
      <c r="L23" s="68">
        <v>1.18</v>
      </c>
      <c r="M23" s="26"/>
      <c r="N23" s="26"/>
      <c r="O23" s="26"/>
    </row>
    <row r="24" spans="1:15" ht="15.75" x14ac:dyDescent="0.25">
      <c r="A24" s="2"/>
      <c r="B24" s="2" t="s">
        <v>14</v>
      </c>
      <c r="C24" s="6"/>
      <c r="D24" s="6"/>
      <c r="E24" s="6"/>
      <c r="F24" s="68">
        <v>-0.62</v>
      </c>
      <c r="G24" s="68">
        <v>-0.7</v>
      </c>
      <c r="H24" s="68">
        <v>-0.7</v>
      </c>
      <c r="I24" s="68">
        <v>-0.47</v>
      </c>
      <c r="J24" s="68">
        <v>-0.06</v>
      </c>
      <c r="K24" s="68">
        <v>0.6</v>
      </c>
      <c r="L24" s="68">
        <v>1.26</v>
      </c>
      <c r="M24" s="26"/>
      <c r="N24" s="26"/>
      <c r="O24" s="26"/>
    </row>
    <row r="25" spans="1:15" ht="15.75" x14ac:dyDescent="0.25">
      <c r="A25" s="2"/>
      <c r="B25" s="2" t="s">
        <v>15</v>
      </c>
      <c r="C25" s="2"/>
      <c r="D25" s="2"/>
      <c r="E25" s="2"/>
      <c r="F25" s="68">
        <v>-0.22</v>
      </c>
      <c r="G25" s="68">
        <v>-0.06</v>
      </c>
      <c r="H25" s="68">
        <v>0.08</v>
      </c>
      <c r="I25" s="68">
        <v>0.35</v>
      </c>
      <c r="J25" s="68">
        <v>1.03</v>
      </c>
      <c r="K25" s="68">
        <v>1.71</v>
      </c>
      <c r="L25" s="68">
        <v>2.2799999999999998</v>
      </c>
      <c r="M25" s="26"/>
      <c r="N25" s="26"/>
      <c r="O25" s="26"/>
    </row>
    <row r="26" spans="1:15" ht="15.75" x14ac:dyDescent="0.25">
      <c r="A26" s="2"/>
      <c r="B26" s="2" t="s">
        <v>16</v>
      </c>
      <c r="C26" s="2"/>
      <c r="D26" s="2"/>
      <c r="E26" s="2"/>
      <c r="F26" s="68">
        <v>0.54</v>
      </c>
      <c r="G26" s="68">
        <v>0.65</v>
      </c>
      <c r="H26" s="68">
        <v>0.66</v>
      </c>
      <c r="I26" s="68">
        <v>0.81</v>
      </c>
      <c r="J26" s="68">
        <v>1.4</v>
      </c>
      <c r="K26" s="68">
        <v>1.94</v>
      </c>
      <c r="L26" s="68">
        <v>2.42</v>
      </c>
      <c r="M26" s="26"/>
      <c r="N26"/>
      <c r="O26" s="44"/>
    </row>
    <row r="27" spans="1:15" ht="15.75" x14ac:dyDescent="0.25">
      <c r="A27" s="2"/>
      <c r="B27" s="2"/>
      <c r="C27" s="2"/>
      <c r="D27" s="2"/>
      <c r="E27" s="2"/>
      <c r="F27" s="26"/>
      <c r="G27" s="26"/>
      <c r="H27" s="26"/>
      <c r="I27" s="26"/>
      <c r="J27" s="26"/>
      <c r="K27" s="26"/>
      <c r="L27" s="26"/>
      <c r="M27" s="44"/>
      <c r="N27" s="44"/>
      <c r="O27" s="44"/>
    </row>
    <row r="28" spans="1:15" ht="15.75" x14ac:dyDescent="0.25">
      <c r="A28" s="2"/>
      <c r="B28" s="2" t="s">
        <v>17</v>
      </c>
      <c r="C28" s="2"/>
      <c r="D28" s="2"/>
      <c r="E28" s="2"/>
      <c r="F28" s="68">
        <v>2.4337480214105423</v>
      </c>
      <c r="G28" s="68">
        <v>2.3586227862135489</v>
      </c>
      <c r="H28" s="68">
        <v>2.3289461644610654</v>
      </c>
      <c r="I28" s="68">
        <v>1.3084757722307661</v>
      </c>
      <c r="J28" s="68">
        <v>1.4789599512700979</v>
      </c>
      <c r="K28" s="68">
        <v>1.657440580673808</v>
      </c>
      <c r="L28" s="68">
        <v>1.9345748591031553</v>
      </c>
      <c r="M28" s="44"/>
      <c r="N28" s="44"/>
      <c r="O28" s="44"/>
    </row>
    <row r="29" spans="1:15" ht="15.75" x14ac:dyDescent="0.25">
      <c r="A29" s="2"/>
      <c r="B29" s="2" t="s">
        <v>18</v>
      </c>
      <c r="C29" s="2"/>
      <c r="D29" s="2"/>
      <c r="E29" s="2"/>
      <c r="F29" s="68">
        <v>4.378248657695516</v>
      </c>
      <c r="G29" s="68">
        <v>4.4085311197339827</v>
      </c>
      <c r="H29" s="68">
        <v>4.3045771706458957</v>
      </c>
      <c r="I29" s="68">
        <v>3.6073877427578172</v>
      </c>
      <c r="J29" s="68">
        <v>3.0933029881378804</v>
      </c>
      <c r="K29" s="68">
        <v>3.9705429352643762</v>
      </c>
      <c r="L29" s="68">
        <v>4.0067322660443772</v>
      </c>
      <c r="M29" s="44"/>
      <c r="N29" s="44"/>
      <c r="O29" s="44"/>
    </row>
    <row r="30" spans="1:15" ht="15.75" x14ac:dyDescent="0.25">
      <c r="A30" s="2"/>
      <c r="B30" s="2" t="s">
        <v>19</v>
      </c>
      <c r="C30" s="2"/>
      <c r="D30" s="2"/>
      <c r="E30" s="2"/>
      <c r="F30" s="27">
        <v>4385.4970000000003</v>
      </c>
      <c r="G30" s="27">
        <v>4578.8329999999996</v>
      </c>
      <c r="H30" s="27">
        <v>4775.9324000000006</v>
      </c>
      <c r="I30" s="27">
        <v>4948.2187999999996</v>
      </c>
      <c r="J30" s="27">
        <v>5101.2822000000006</v>
      </c>
      <c r="K30" s="27">
        <v>5303.8307999999997</v>
      </c>
      <c r="L30" s="27">
        <v>5516.3410999999996</v>
      </c>
      <c r="M30" s="26"/>
      <c r="N30" s="26"/>
      <c r="O30" s="26"/>
    </row>
    <row r="31" spans="1:15" ht="15.75" x14ac:dyDescent="0.25">
      <c r="A31" s="2"/>
      <c r="B31" s="7"/>
      <c r="C31" s="2"/>
      <c r="D31" s="2"/>
      <c r="E31" s="2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2"/>
      <c r="B32" s="26"/>
      <c r="C32" s="2"/>
      <c r="D32" s="2"/>
      <c r="E32" s="2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2" s="10" customFormat="1" ht="18.75" x14ac:dyDescent="0.3">
      <c r="A33" s="8" t="s">
        <v>20</v>
      </c>
      <c r="B33" s="9"/>
      <c r="F33" s="8">
        <v>2016</v>
      </c>
      <c r="G33" s="8">
        <v>2017</v>
      </c>
      <c r="H33" s="8">
        <v>2018</v>
      </c>
      <c r="I33" s="8">
        <v>2019</v>
      </c>
      <c r="J33" s="8">
        <v>2020</v>
      </c>
      <c r="K33" s="8">
        <v>2021</v>
      </c>
      <c r="L33" s="8">
        <v>2022</v>
      </c>
    </row>
    <row r="34" spans="1:12" ht="15.75" x14ac:dyDescent="0.25">
      <c r="A34" s="2"/>
      <c r="B34" s="2"/>
      <c r="C34" s="2"/>
      <c r="D34" s="2"/>
      <c r="E34" s="2"/>
      <c r="F34" s="26"/>
      <c r="G34" s="26"/>
      <c r="H34" s="26"/>
      <c r="I34" s="26"/>
      <c r="J34" s="26"/>
      <c r="K34" s="26"/>
      <c r="L34" s="26"/>
    </row>
    <row r="35" spans="1:12" s="4" customFormat="1" ht="42.75" customHeight="1" x14ac:dyDescent="0.2">
      <c r="A35" s="13" t="s">
        <v>21</v>
      </c>
      <c r="B35" s="18"/>
      <c r="C35" s="18"/>
      <c r="D35" s="18"/>
      <c r="E35" s="18"/>
    </row>
    <row r="36" spans="1:12" ht="19.5" customHeight="1" thickBot="1" x14ac:dyDescent="0.3">
      <c r="A36" s="3"/>
      <c r="B36" s="11" t="s">
        <v>22</v>
      </c>
      <c r="C36" s="12"/>
      <c r="D36" s="12"/>
      <c r="E36" s="12"/>
      <c r="F36" s="19"/>
      <c r="G36" s="19"/>
      <c r="H36" s="19"/>
      <c r="I36" s="19"/>
      <c r="J36" s="19"/>
      <c r="K36" s="19"/>
      <c r="L36" s="19"/>
    </row>
    <row r="37" spans="1:12" ht="16.5" thickTop="1" x14ac:dyDescent="0.25">
      <c r="A37" s="3"/>
      <c r="B37" s="2"/>
      <c r="C37" s="3" t="s">
        <v>23</v>
      </c>
      <c r="D37" s="3"/>
      <c r="E37" s="3"/>
      <c r="F37" s="39">
        <v>14112341</v>
      </c>
      <c r="G37" s="39">
        <v>13339143</v>
      </c>
      <c r="H37" s="39">
        <v>13142090.992000001</v>
      </c>
      <c r="I37" s="39">
        <v>13114200</v>
      </c>
      <c r="J37" s="39">
        <v>13145800</v>
      </c>
      <c r="K37" s="39">
        <v>13229400</v>
      </c>
      <c r="L37" s="39">
        <v>13454000</v>
      </c>
    </row>
    <row r="38" spans="1:12" ht="14.1" customHeight="1" x14ac:dyDescent="0.25">
      <c r="A38" s="3"/>
      <c r="B38" s="2"/>
      <c r="C38" s="2"/>
      <c r="D38" s="2"/>
      <c r="E38" s="2"/>
      <c r="F38" s="40"/>
      <c r="G38" s="40"/>
      <c r="H38" s="40"/>
      <c r="I38" s="40"/>
      <c r="J38" s="40"/>
      <c r="K38" s="40"/>
      <c r="L38" s="40"/>
    </row>
    <row r="39" spans="1:12" ht="14.1" customHeight="1" x14ac:dyDescent="0.25">
      <c r="A39" s="3"/>
      <c r="B39" s="2"/>
      <c r="C39" s="2"/>
      <c r="D39" s="2" t="s">
        <v>24</v>
      </c>
      <c r="E39" s="2"/>
      <c r="F39" s="34">
        <v>7577892</v>
      </c>
      <c r="G39" s="34">
        <v>6645093</v>
      </c>
      <c r="H39" s="34">
        <v>5914135</v>
      </c>
      <c r="I39" s="34">
        <v>5242000</v>
      </c>
      <c r="J39" s="34">
        <v>4605000</v>
      </c>
      <c r="K39" s="34">
        <v>4010000</v>
      </c>
      <c r="L39" s="34">
        <v>3647000</v>
      </c>
    </row>
    <row r="40" spans="1:12" ht="15.75" x14ac:dyDescent="0.25">
      <c r="A40" s="3"/>
      <c r="B40" s="2"/>
      <c r="C40" s="2"/>
      <c r="D40" s="2" t="s">
        <v>25</v>
      </c>
      <c r="E40" s="2"/>
      <c r="F40" s="34">
        <v>6524318</v>
      </c>
      <c r="G40" s="34">
        <v>6684768</v>
      </c>
      <c r="H40" s="34">
        <v>7219410</v>
      </c>
      <c r="I40" s="34">
        <v>7864000</v>
      </c>
      <c r="J40" s="34">
        <v>8533000</v>
      </c>
      <c r="K40" s="34">
        <v>9212000</v>
      </c>
      <c r="L40" s="34">
        <v>9800000</v>
      </c>
    </row>
    <row r="41" spans="1:12" ht="12.75" customHeight="1" x14ac:dyDescent="0.25">
      <c r="A41" s="3"/>
      <c r="B41" s="2"/>
      <c r="C41" s="2"/>
      <c r="D41" s="2"/>
      <c r="E41" s="2"/>
      <c r="F41" s="40"/>
      <c r="G41" s="40"/>
      <c r="H41" s="40"/>
      <c r="I41" s="40"/>
      <c r="J41" s="40"/>
      <c r="K41" s="40"/>
      <c r="L41" s="40"/>
    </row>
    <row r="42" spans="1:12" ht="15.75" x14ac:dyDescent="0.25">
      <c r="A42" s="3"/>
      <c r="B42" s="2"/>
      <c r="C42" s="2"/>
      <c r="D42" s="17" t="s">
        <v>26</v>
      </c>
      <c r="E42" s="2"/>
      <c r="F42" s="34">
        <v>699100</v>
      </c>
      <c r="G42" s="34">
        <v>664700</v>
      </c>
      <c r="H42" s="34">
        <v>661600</v>
      </c>
      <c r="I42" s="34">
        <v>657600</v>
      </c>
      <c r="J42" s="34">
        <v>655600</v>
      </c>
      <c r="K42" s="34">
        <v>659000</v>
      </c>
      <c r="L42" s="34">
        <v>667700</v>
      </c>
    </row>
    <row r="43" spans="1:12" ht="12" customHeight="1" x14ac:dyDescent="0.25">
      <c r="A43" s="3"/>
      <c r="B43" s="2"/>
      <c r="C43" s="2"/>
      <c r="D43" s="2"/>
      <c r="E43" s="2"/>
      <c r="F43" s="40"/>
      <c r="G43" s="40"/>
      <c r="H43" s="40"/>
      <c r="I43" s="40"/>
      <c r="J43" s="40"/>
      <c r="K43" s="40"/>
      <c r="L43" s="40"/>
    </row>
    <row r="44" spans="1:12" ht="15.75" x14ac:dyDescent="0.25">
      <c r="A44" s="3"/>
      <c r="B44" s="2"/>
      <c r="C44" s="2"/>
      <c r="D44" s="2" t="s">
        <v>27</v>
      </c>
      <c r="E44" s="2"/>
      <c r="F44" s="34">
        <v>312200</v>
      </c>
      <c r="G44" s="34">
        <v>277900</v>
      </c>
      <c r="H44" s="34">
        <v>248300</v>
      </c>
      <c r="I44" s="34">
        <v>219600</v>
      </c>
      <c r="J44" s="34">
        <v>192700</v>
      </c>
      <c r="K44" s="34">
        <v>167800</v>
      </c>
      <c r="L44" s="34">
        <v>144800</v>
      </c>
    </row>
    <row r="45" spans="1:12" ht="15.75" x14ac:dyDescent="0.25">
      <c r="A45" s="3"/>
      <c r="B45" s="2"/>
      <c r="C45" s="2"/>
      <c r="D45" s="2"/>
      <c r="E45" s="2" t="s">
        <v>28</v>
      </c>
      <c r="F45" s="34">
        <v>259000</v>
      </c>
      <c r="G45" s="34">
        <v>232000</v>
      </c>
      <c r="H45" s="34">
        <v>208100</v>
      </c>
      <c r="I45" s="34">
        <v>184700</v>
      </c>
      <c r="J45" s="34">
        <v>162700</v>
      </c>
      <c r="K45" s="34">
        <v>142200</v>
      </c>
      <c r="L45" s="34">
        <v>123200</v>
      </c>
    </row>
    <row r="46" spans="1:12" ht="15.75" x14ac:dyDescent="0.25">
      <c r="A46" s="3"/>
      <c r="B46" s="2"/>
      <c r="C46" s="2"/>
      <c r="D46" s="2"/>
      <c r="E46" s="2" t="s">
        <v>29</v>
      </c>
      <c r="F46" s="34">
        <v>53200</v>
      </c>
      <c r="G46" s="34">
        <v>45900</v>
      </c>
      <c r="H46" s="34">
        <v>40200</v>
      </c>
      <c r="I46" s="34">
        <v>34900</v>
      </c>
      <c r="J46" s="34">
        <v>30000</v>
      </c>
      <c r="K46" s="34">
        <v>25600</v>
      </c>
      <c r="L46" s="34">
        <v>21600</v>
      </c>
    </row>
    <row r="47" spans="1:12" ht="13.5" customHeight="1" x14ac:dyDescent="0.25">
      <c r="A47" s="3"/>
      <c r="B47" s="2"/>
      <c r="C47" s="2"/>
      <c r="D47" s="2"/>
      <c r="E47" s="2"/>
      <c r="F47" s="40"/>
      <c r="G47" s="40"/>
      <c r="H47" s="40"/>
      <c r="I47" s="40"/>
      <c r="J47" s="40"/>
      <c r="K47" s="40"/>
      <c r="L47" s="40"/>
    </row>
    <row r="48" spans="1:12" ht="15.75" x14ac:dyDescent="0.25">
      <c r="A48" s="3"/>
      <c r="B48" s="2"/>
      <c r="C48" s="2"/>
      <c r="D48" s="2" t="s">
        <v>30</v>
      </c>
      <c r="E48" s="2"/>
      <c r="F48" s="34">
        <v>386900</v>
      </c>
      <c r="G48" s="34">
        <v>386800</v>
      </c>
      <c r="H48" s="34">
        <v>413300</v>
      </c>
      <c r="I48" s="34">
        <v>438000</v>
      </c>
      <c r="J48" s="34">
        <v>462900</v>
      </c>
      <c r="K48" s="34">
        <v>491200</v>
      </c>
      <c r="L48" s="34">
        <v>522900</v>
      </c>
    </row>
    <row r="49" spans="1:12" ht="15.75" x14ac:dyDescent="0.25">
      <c r="A49" s="3"/>
      <c r="B49" s="2"/>
      <c r="C49" s="2"/>
      <c r="D49" s="2"/>
      <c r="E49" s="2" t="s">
        <v>31</v>
      </c>
      <c r="F49" s="34">
        <v>296800</v>
      </c>
      <c r="G49" s="34">
        <v>294000</v>
      </c>
      <c r="H49" s="34">
        <v>311600</v>
      </c>
      <c r="I49" s="34">
        <v>328100</v>
      </c>
      <c r="J49" s="34">
        <v>344500</v>
      </c>
      <c r="K49" s="34">
        <v>363400</v>
      </c>
      <c r="L49" s="34">
        <v>384700</v>
      </c>
    </row>
    <row r="50" spans="1:12" ht="15.75" x14ac:dyDescent="0.25">
      <c r="A50" s="3"/>
      <c r="B50" s="2"/>
      <c r="C50" s="2"/>
      <c r="D50" s="2"/>
      <c r="E50" s="2" t="s">
        <v>32</v>
      </c>
      <c r="F50" s="34">
        <v>90100</v>
      </c>
      <c r="G50" s="34">
        <v>92800</v>
      </c>
      <c r="H50" s="34">
        <v>101700</v>
      </c>
      <c r="I50" s="34">
        <v>109900</v>
      </c>
      <c r="J50" s="34">
        <v>118400</v>
      </c>
      <c r="K50" s="34">
        <v>127800</v>
      </c>
      <c r="L50" s="34">
        <v>138200</v>
      </c>
    </row>
    <row r="51" spans="1:12" ht="13.5" customHeight="1" x14ac:dyDescent="0.25">
      <c r="A51" s="3"/>
      <c r="B51" s="2"/>
      <c r="C51" s="2"/>
      <c r="D51" s="2"/>
      <c r="E51" s="2"/>
      <c r="F51" s="40"/>
      <c r="G51" s="40"/>
      <c r="H51" s="40"/>
      <c r="I51" s="40"/>
      <c r="J51" s="40"/>
      <c r="K51" s="40"/>
      <c r="L51" s="40"/>
    </row>
    <row r="52" spans="1:12" ht="15.75" x14ac:dyDescent="0.25">
      <c r="A52" s="3"/>
      <c r="B52" s="2"/>
      <c r="C52" s="2"/>
      <c r="D52" s="17" t="s">
        <v>33</v>
      </c>
      <c r="E52" s="2"/>
      <c r="F52" s="34">
        <v>20200</v>
      </c>
      <c r="G52" s="34">
        <v>20100</v>
      </c>
      <c r="H52" s="34">
        <v>19900</v>
      </c>
      <c r="I52" s="34">
        <v>20000</v>
      </c>
      <c r="J52" s="34">
        <v>20100</v>
      </c>
      <c r="K52" s="34">
        <v>20100</v>
      </c>
      <c r="L52" s="34">
        <v>20200</v>
      </c>
    </row>
    <row r="53" spans="1:12" ht="12.75" customHeight="1" x14ac:dyDescent="0.25">
      <c r="A53" s="3"/>
      <c r="B53" s="2"/>
      <c r="C53" s="2"/>
      <c r="D53" s="2"/>
      <c r="E53" s="2"/>
      <c r="F53" s="40"/>
      <c r="G53" s="40"/>
      <c r="H53" s="40"/>
      <c r="I53" s="40"/>
      <c r="J53" s="40"/>
      <c r="K53" s="40"/>
      <c r="L53" s="40"/>
    </row>
    <row r="54" spans="1:12" ht="15.75" x14ac:dyDescent="0.25">
      <c r="A54" s="3"/>
      <c r="B54" s="2"/>
      <c r="C54" s="2"/>
      <c r="D54" s="2" t="s">
        <v>34</v>
      </c>
      <c r="E54" s="2"/>
      <c r="F54" s="34">
        <v>24500</v>
      </c>
      <c r="G54" s="34">
        <v>24100</v>
      </c>
      <c r="H54" s="34">
        <v>24000</v>
      </c>
      <c r="I54" s="34">
        <v>24000</v>
      </c>
      <c r="J54" s="34">
        <v>24100</v>
      </c>
      <c r="K54" s="34">
        <v>24100</v>
      </c>
      <c r="L54" s="34">
        <v>25400</v>
      </c>
    </row>
    <row r="55" spans="1:12" ht="15.75" x14ac:dyDescent="0.25">
      <c r="A55" s="3"/>
      <c r="B55" s="2"/>
      <c r="C55" s="2"/>
      <c r="D55" s="2"/>
      <c r="E55" s="2" t="s">
        <v>35</v>
      </c>
      <c r="F55" s="34">
        <v>25600</v>
      </c>
      <c r="G55" s="34">
        <v>25000</v>
      </c>
      <c r="H55" s="34">
        <v>24800</v>
      </c>
      <c r="I55" s="34">
        <v>24700</v>
      </c>
      <c r="J55" s="34">
        <v>24700</v>
      </c>
      <c r="K55" s="34">
        <v>24600</v>
      </c>
      <c r="L55" s="34">
        <v>25800</v>
      </c>
    </row>
    <row r="56" spans="1:12" ht="15.75" x14ac:dyDescent="0.25">
      <c r="A56" s="3"/>
      <c r="B56" s="2"/>
      <c r="C56" s="2"/>
      <c r="D56" s="2"/>
      <c r="E56" s="2" t="s">
        <v>36</v>
      </c>
      <c r="F56" s="34">
        <v>19600</v>
      </c>
      <c r="G56" s="34">
        <v>19700</v>
      </c>
      <c r="H56" s="34">
        <v>20000</v>
      </c>
      <c r="I56" s="34">
        <v>20400</v>
      </c>
      <c r="J56" s="34">
        <v>20900</v>
      </c>
      <c r="K56" s="34">
        <v>21300</v>
      </c>
      <c r="L56" s="34">
        <v>23000</v>
      </c>
    </row>
    <row r="57" spans="1:12" ht="15.75" customHeight="1" x14ac:dyDescent="0.25">
      <c r="A57" s="3"/>
      <c r="B57" s="2"/>
      <c r="C57" s="2"/>
      <c r="D57" s="2"/>
      <c r="E57" s="2"/>
      <c r="F57" s="40"/>
      <c r="G57" s="40"/>
      <c r="H57" s="40"/>
      <c r="I57" s="40"/>
      <c r="J57" s="40"/>
      <c r="K57" s="40"/>
      <c r="L57" s="40"/>
    </row>
    <row r="58" spans="1:12" ht="15.75" x14ac:dyDescent="0.25">
      <c r="A58" s="3"/>
      <c r="B58" s="2"/>
      <c r="C58" s="2"/>
      <c r="D58" s="2" t="s">
        <v>37</v>
      </c>
      <c r="E58" s="2"/>
      <c r="F58" s="34">
        <v>16800</v>
      </c>
      <c r="G58" s="34">
        <v>17300</v>
      </c>
      <c r="H58" s="34">
        <v>17500</v>
      </c>
      <c r="I58" s="34">
        <v>18000</v>
      </c>
      <c r="J58" s="34">
        <v>18400</v>
      </c>
      <c r="K58" s="34">
        <v>18800</v>
      </c>
      <c r="L58" s="34">
        <v>18800</v>
      </c>
    </row>
    <row r="59" spans="1:12" ht="15.75" x14ac:dyDescent="0.25">
      <c r="A59" s="3"/>
      <c r="B59" s="2"/>
      <c r="C59" s="2"/>
      <c r="D59" s="2"/>
      <c r="E59" s="2" t="s">
        <v>38</v>
      </c>
      <c r="F59" s="34">
        <v>16300</v>
      </c>
      <c r="G59" s="34">
        <v>16600</v>
      </c>
      <c r="H59" s="34">
        <v>16700</v>
      </c>
      <c r="I59" s="34">
        <v>17100</v>
      </c>
      <c r="J59" s="34">
        <v>17500</v>
      </c>
      <c r="K59" s="34">
        <v>17800</v>
      </c>
      <c r="L59" s="34">
        <v>17700</v>
      </c>
    </row>
    <row r="60" spans="1:12" ht="15.75" x14ac:dyDescent="0.25">
      <c r="A60" s="3"/>
      <c r="B60" s="2"/>
      <c r="C60" s="2"/>
      <c r="D60" s="2"/>
      <c r="E60" s="2" t="s">
        <v>39</v>
      </c>
      <c r="F60" s="34">
        <v>18500</v>
      </c>
      <c r="G60" s="34">
        <v>19500</v>
      </c>
      <c r="H60" s="34">
        <v>19900</v>
      </c>
      <c r="I60" s="34">
        <v>20500</v>
      </c>
      <c r="J60" s="34">
        <v>21100</v>
      </c>
      <c r="K60" s="34">
        <v>21500</v>
      </c>
      <c r="L60" s="34">
        <v>21600</v>
      </c>
    </row>
    <row r="61" spans="1:12" ht="13.5" customHeight="1" x14ac:dyDescent="0.25">
      <c r="A61" s="3"/>
      <c r="B61" s="2"/>
      <c r="C61" s="2"/>
      <c r="D61" s="2"/>
      <c r="E61" s="2"/>
      <c r="F61" s="40"/>
      <c r="G61" s="40"/>
      <c r="H61" s="40"/>
      <c r="I61" s="40"/>
      <c r="J61" s="40"/>
      <c r="K61" s="40"/>
      <c r="L61" s="40"/>
    </row>
    <row r="62" spans="1:12" ht="15.75" x14ac:dyDescent="0.25">
      <c r="A62" s="3"/>
      <c r="B62" s="2"/>
      <c r="C62" s="2"/>
      <c r="D62" s="2" t="s">
        <v>40</v>
      </c>
      <c r="E62" s="2"/>
      <c r="F62" s="41">
        <v>0.98900272351999996</v>
      </c>
      <c r="G62" s="41">
        <v>0.99205320766000005</v>
      </c>
      <c r="H62" s="41">
        <v>0.99261834819999994</v>
      </c>
      <c r="I62" s="41">
        <v>0.99296999999999991</v>
      </c>
      <c r="J62" s="41">
        <v>0.99296999999999991</v>
      </c>
      <c r="K62" s="41">
        <v>0.99296999999999991</v>
      </c>
      <c r="L62" s="41">
        <v>0.99296999999999991</v>
      </c>
    </row>
    <row r="63" spans="1:12" ht="15.75" x14ac:dyDescent="0.25">
      <c r="A63" s="3"/>
      <c r="B63" s="2"/>
      <c r="C63" s="2"/>
      <c r="D63" s="2" t="s">
        <v>41</v>
      </c>
      <c r="E63" s="26"/>
      <c r="F63" s="41">
        <v>1.0026559472400001</v>
      </c>
      <c r="G63" s="41">
        <v>0.99762366424000004</v>
      </c>
      <c r="H63" s="41">
        <v>0.99955549485999995</v>
      </c>
      <c r="I63" s="41">
        <v>0.99939525000000007</v>
      </c>
      <c r="J63" s="41">
        <v>0.99939525000000007</v>
      </c>
      <c r="K63" s="41">
        <v>0.99939525000000007</v>
      </c>
      <c r="L63" s="41">
        <v>0.99939525000000007</v>
      </c>
    </row>
    <row r="64" spans="1:12" ht="13.5" customHeight="1" x14ac:dyDescent="0.25">
      <c r="A64" s="3"/>
      <c r="B64" s="2"/>
      <c r="C64" s="2"/>
      <c r="D64" s="2"/>
      <c r="E64" s="2"/>
      <c r="F64" s="42"/>
      <c r="G64" s="42"/>
      <c r="H64" s="42"/>
      <c r="I64" s="42"/>
      <c r="J64" s="42"/>
      <c r="K64" s="42"/>
      <c r="L64" s="42"/>
    </row>
    <row r="65" spans="1:14" ht="13.5" hidden="1" customHeight="1" x14ac:dyDescent="0.25">
      <c r="A65" s="3"/>
      <c r="B65" s="2"/>
      <c r="C65" s="2"/>
      <c r="D65" s="17" t="s">
        <v>42</v>
      </c>
      <c r="E65" s="17"/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26"/>
      <c r="N65" s="26"/>
    </row>
    <row r="66" spans="1:14" ht="13.5" hidden="1" customHeight="1" x14ac:dyDescent="0.25">
      <c r="A66" s="3"/>
      <c r="B66" s="2"/>
      <c r="C66" s="2"/>
      <c r="D66" s="2"/>
      <c r="E66" s="2"/>
      <c r="F66" s="42"/>
      <c r="G66" s="42"/>
      <c r="H66" s="42"/>
      <c r="I66" s="42"/>
      <c r="J66" s="42"/>
      <c r="K66" s="42"/>
      <c r="L66" s="42"/>
      <c r="M66" s="26"/>
      <c r="N66" s="26"/>
    </row>
    <row r="67" spans="1:14" ht="15.75" x14ac:dyDescent="0.25">
      <c r="A67" s="3"/>
      <c r="B67" s="2"/>
      <c r="C67" s="2"/>
      <c r="D67" s="2" t="s">
        <v>43</v>
      </c>
      <c r="E67" s="2"/>
      <c r="F67" s="34">
        <v>10131</v>
      </c>
      <c r="G67" s="34">
        <v>9282</v>
      </c>
      <c r="H67" s="34">
        <v>8545.9920000000002</v>
      </c>
      <c r="I67" s="34">
        <v>8200</v>
      </c>
      <c r="J67" s="34">
        <v>7800</v>
      </c>
      <c r="K67" s="34">
        <v>7400</v>
      </c>
      <c r="L67" s="34">
        <v>7000</v>
      </c>
      <c r="M67" s="26"/>
      <c r="N67" s="26"/>
    </row>
    <row r="68" spans="1:14" ht="15.75" x14ac:dyDescent="0.25">
      <c r="A68" s="3"/>
      <c r="B68" s="2"/>
      <c r="C68" s="2"/>
      <c r="D68" s="2" t="s">
        <v>44</v>
      </c>
      <c r="E68" s="2"/>
      <c r="F68" s="34">
        <v>817</v>
      </c>
      <c r="G68" s="34">
        <v>750</v>
      </c>
      <c r="H68" s="34">
        <v>688</v>
      </c>
      <c r="I68" s="34">
        <v>648</v>
      </c>
      <c r="J68" s="34">
        <v>608</v>
      </c>
      <c r="K68" s="34">
        <v>568</v>
      </c>
      <c r="L68" s="34">
        <v>528</v>
      </c>
      <c r="M68" s="26"/>
      <c r="N68" s="26"/>
    </row>
    <row r="69" spans="1:14" ht="15.75" x14ac:dyDescent="0.25">
      <c r="A69" s="3"/>
      <c r="B69" s="2"/>
      <c r="C69" s="2"/>
      <c r="D69" s="2" t="s">
        <v>45</v>
      </c>
      <c r="E69" s="2"/>
      <c r="F69" s="42">
        <v>0.27950000000000003</v>
      </c>
      <c r="G69" s="42">
        <v>0.27600000000000002</v>
      </c>
      <c r="H69" s="42">
        <v>0.27300000000000002</v>
      </c>
      <c r="I69" s="42">
        <v>0.27150000000000002</v>
      </c>
      <c r="J69" s="42">
        <v>0.27</v>
      </c>
      <c r="K69" s="42">
        <v>0.26850000000000002</v>
      </c>
      <c r="L69" s="42">
        <v>0.26700000000000002</v>
      </c>
      <c r="M69" s="26"/>
      <c r="N69" s="26"/>
    </row>
    <row r="70" spans="1:14" s="4" customFormat="1" ht="15.75" x14ac:dyDescent="0.25">
      <c r="A70" s="3"/>
      <c r="B70" s="15"/>
      <c r="C70" s="2"/>
      <c r="D70" s="2"/>
      <c r="E70" s="2"/>
      <c r="G70" s="47"/>
      <c r="H70" s="47"/>
      <c r="I70" s="47"/>
      <c r="J70" s="47"/>
      <c r="K70" s="47"/>
      <c r="L70" s="47"/>
    </row>
    <row r="71" spans="1:14" ht="16.5" thickBot="1" x14ac:dyDescent="0.3">
      <c r="A71" s="3"/>
      <c r="B71" s="11" t="s">
        <v>46</v>
      </c>
      <c r="C71" s="12"/>
      <c r="D71" s="12"/>
      <c r="E71" s="12"/>
      <c r="F71" s="66"/>
      <c r="G71" s="48"/>
      <c r="H71" s="48"/>
      <c r="I71" s="48"/>
      <c r="J71" s="48"/>
      <c r="K71" s="48"/>
      <c r="L71" s="48"/>
      <c r="M71" s="26"/>
      <c r="N71" s="26"/>
    </row>
    <row r="72" spans="1:14" ht="16.5" thickTop="1" x14ac:dyDescent="0.25">
      <c r="A72" s="3"/>
      <c r="B72" s="26"/>
      <c r="C72" s="3" t="s">
        <v>23</v>
      </c>
      <c r="D72" s="3"/>
      <c r="E72" s="3"/>
      <c r="F72" s="28">
        <v>11919676</v>
      </c>
      <c r="G72" s="28">
        <v>11498689</v>
      </c>
      <c r="H72" s="28">
        <v>10869400</v>
      </c>
      <c r="I72" s="28">
        <v>10330500</v>
      </c>
      <c r="J72" s="28">
        <v>9816400</v>
      </c>
      <c r="K72" s="28">
        <v>9226800</v>
      </c>
      <c r="L72" s="28">
        <v>8687700</v>
      </c>
      <c r="M72" s="26"/>
      <c r="N72" s="26"/>
    </row>
    <row r="73" spans="1:14" ht="12" customHeight="1" x14ac:dyDescent="0.25">
      <c r="A73" s="3"/>
      <c r="B73" s="26"/>
      <c r="C73" s="2"/>
      <c r="D73" s="2"/>
      <c r="E73" s="2"/>
      <c r="F73" s="21"/>
      <c r="G73" s="21"/>
      <c r="H73" s="21"/>
      <c r="I73" s="21"/>
      <c r="J73" s="21"/>
      <c r="K73" s="21"/>
      <c r="L73" s="21"/>
      <c r="M73" s="26"/>
      <c r="N73" s="26"/>
    </row>
    <row r="74" spans="1:14" ht="16.5" customHeight="1" x14ac:dyDescent="0.25">
      <c r="A74" s="3"/>
      <c r="B74" s="2"/>
      <c r="C74" s="2"/>
      <c r="D74" s="2" t="s">
        <v>47</v>
      </c>
      <c r="E74" s="2"/>
      <c r="F74" s="29">
        <v>11144987</v>
      </c>
      <c r="G74" s="29">
        <v>10748478</v>
      </c>
      <c r="H74" s="29">
        <v>10125100</v>
      </c>
      <c r="I74" s="29">
        <v>9614000</v>
      </c>
      <c r="J74" s="29">
        <v>9110700</v>
      </c>
      <c r="K74" s="29">
        <v>8530000</v>
      </c>
      <c r="L74" s="29">
        <v>7993900</v>
      </c>
      <c r="M74" s="26"/>
      <c r="N74" s="26"/>
    </row>
    <row r="75" spans="1:14" ht="15.75" x14ac:dyDescent="0.25">
      <c r="A75" s="3"/>
      <c r="B75" s="26"/>
      <c r="C75" s="2"/>
      <c r="D75" s="2" t="s">
        <v>48</v>
      </c>
      <c r="E75" s="2"/>
      <c r="F75" s="29">
        <v>140643</v>
      </c>
      <c r="G75" s="29">
        <v>117042</v>
      </c>
      <c r="H75" s="29">
        <v>95600</v>
      </c>
      <c r="I75" s="29">
        <v>76700</v>
      </c>
      <c r="J75" s="29">
        <v>61700</v>
      </c>
      <c r="K75" s="29">
        <v>48300</v>
      </c>
      <c r="L75" s="29">
        <v>37000</v>
      </c>
      <c r="M75" s="26"/>
      <c r="N75" s="26"/>
    </row>
    <row r="76" spans="1:14" ht="12" customHeight="1" x14ac:dyDescent="0.25">
      <c r="A76" s="3"/>
      <c r="B76" s="26"/>
      <c r="C76" s="2"/>
      <c r="D76" s="2"/>
      <c r="E76" s="2"/>
      <c r="F76" s="21"/>
      <c r="G76" s="21"/>
      <c r="H76" s="21"/>
      <c r="I76" s="21"/>
      <c r="J76" s="21"/>
      <c r="K76" s="21"/>
      <c r="L76" s="21"/>
      <c r="M76" s="26"/>
      <c r="N76" s="26"/>
    </row>
    <row r="77" spans="1:14" ht="16.5" customHeight="1" x14ac:dyDescent="0.25">
      <c r="A77" s="3"/>
      <c r="B77" s="2"/>
      <c r="C77" s="2"/>
      <c r="D77" s="2" t="s">
        <v>49</v>
      </c>
      <c r="E77" s="2"/>
      <c r="F77" s="29">
        <v>268500</v>
      </c>
      <c r="G77" s="29">
        <v>257000</v>
      </c>
      <c r="H77" s="29">
        <v>245300</v>
      </c>
      <c r="I77" s="29">
        <v>233900</v>
      </c>
      <c r="J77" s="29">
        <v>222700</v>
      </c>
      <c r="K77" s="29">
        <v>211500</v>
      </c>
      <c r="L77" s="29">
        <v>200300</v>
      </c>
      <c r="M77" s="26"/>
      <c r="N77" s="26"/>
    </row>
    <row r="78" spans="1:14" ht="15.75" x14ac:dyDescent="0.25">
      <c r="A78" s="3"/>
      <c r="B78" s="26"/>
      <c r="C78" s="2"/>
      <c r="D78" s="2" t="s">
        <v>50</v>
      </c>
      <c r="E78" s="2"/>
      <c r="F78" s="29">
        <v>5700</v>
      </c>
      <c r="G78" s="29">
        <v>4700</v>
      </c>
      <c r="H78" s="29">
        <v>3900</v>
      </c>
      <c r="I78" s="29">
        <v>3100</v>
      </c>
      <c r="J78" s="29">
        <v>2500</v>
      </c>
      <c r="K78" s="29">
        <v>2000</v>
      </c>
      <c r="L78" s="29">
        <v>1600</v>
      </c>
      <c r="M78" s="26"/>
      <c r="N78" s="26"/>
    </row>
    <row r="79" spans="1:14" ht="9.75" customHeight="1" x14ac:dyDescent="0.25">
      <c r="A79" s="3"/>
      <c r="B79" s="26"/>
      <c r="C79" s="2"/>
      <c r="D79" s="2"/>
      <c r="E79" s="2"/>
      <c r="F79" s="21"/>
      <c r="G79" s="21"/>
      <c r="H79" s="21"/>
      <c r="I79" s="21"/>
      <c r="J79" s="21"/>
      <c r="K79" s="21"/>
      <c r="L79" s="21"/>
      <c r="M79" s="26"/>
      <c r="N79" s="26"/>
    </row>
    <row r="80" spans="1:14" ht="16.5" customHeight="1" x14ac:dyDescent="0.25">
      <c r="A80" s="3"/>
      <c r="B80" s="2"/>
      <c r="C80" s="2"/>
      <c r="D80" s="2" t="s">
        <v>51</v>
      </c>
      <c r="E80" s="2"/>
      <c r="F80" s="29">
        <v>41500</v>
      </c>
      <c r="G80" s="29">
        <v>41800</v>
      </c>
      <c r="H80" s="29">
        <v>41300</v>
      </c>
      <c r="I80" s="29">
        <v>41100</v>
      </c>
      <c r="J80" s="29">
        <v>40900</v>
      </c>
      <c r="K80" s="29">
        <v>40300</v>
      </c>
      <c r="L80" s="29">
        <v>39900</v>
      </c>
      <c r="M80" s="26"/>
      <c r="N80" s="26"/>
    </row>
    <row r="81" spans="1:12" ht="15.75" x14ac:dyDescent="0.25">
      <c r="A81" s="3"/>
      <c r="B81" s="26"/>
      <c r="C81" s="2"/>
      <c r="D81" s="2" t="s">
        <v>52</v>
      </c>
      <c r="E81" s="2"/>
      <c r="F81" s="29">
        <v>24700</v>
      </c>
      <c r="G81" s="29">
        <v>24600</v>
      </c>
      <c r="H81" s="29">
        <v>24500</v>
      </c>
      <c r="I81" s="29">
        <v>24400</v>
      </c>
      <c r="J81" s="29">
        <v>24300</v>
      </c>
      <c r="K81" s="29">
        <v>23900</v>
      </c>
      <c r="L81" s="29">
        <v>23400</v>
      </c>
    </row>
    <row r="82" spans="1:12" ht="9.75" customHeight="1" x14ac:dyDescent="0.25">
      <c r="A82" s="3"/>
      <c r="B82" s="26"/>
      <c r="C82" s="2"/>
      <c r="D82" s="2"/>
      <c r="E82" s="2"/>
      <c r="F82" s="21"/>
      <c r="G82" s="21"/>
      <c r="H82" s="21"/>
      <c r="I82" s="21"/>
      <c r="J82" s="21"/>
      <c r="K82" s="21"/>
      <c r="L82" s="21"/>
    </row>
    <row r="83" spans="1:12" ht="15" customHeight="1" x14ac:dyDescent="0.25">
      <c r="A83" s="3"/>
      <c r="B83" s="2"/>
      <c r="C83" s="2"/>
      <c r="D83" s="2" t="s">
        <v>53</v>
      </c>
      <c r="E83" s="2"/>
      <c r="F83" s="30">
        <v>0.99991463820809989</v>
      </c>
      <c r="G83" s="30">
        <v>1.0004922410489454</v>
      </c>
      <c r="H83" s="30">
        <v>1.0003969727753796</v>
      </c>
      <c r="I83" s="30">
        <v>1.0003332470063959</v>
      </c>
      <c r="J83" s="30">
        <v>1.0003332470063959</v>
      </c>
      <c r="K83" s="30">
        <v>1.0003332470063959</v>
      </c>
      <c r="L83" s="30">
        <v>1.0003332470063959</v>
      </c>
    </row>
    <row r="84" spans="1:12" ht="15.75" x14ac:dyDescent="0.25">
      <c r="A84" s="3"/>
      <c r="B84" s="26"/>
      <c r="C84" s="2"/>
      <c r="D84" s="2" t="s">
        <v>54</v>
      </c>
      <c r="E84" s="2"/>
      <c r="F84" s="30">
        <v>1.0049003735092683</v>
      </c>
      <c r="G84" s="30">
        <v>1.001852254265087</v>
      </c>
      <c r="H84" s="30">
        <v>1.0066711235910841</v>
      </c>
      <c r="I84" s="30">
        <v>1.0037014478468715</v>
      </c>
      <c r="J84" s="30">
        <v>1.0037014478468715</v>
      </c>
      <c r="K84" s="30">
        <v>1.0037014478468715</v>
      </c>
      <c r="L84" s="30">
        <v>1.0037014478468715</v>
      </c>
    </row>
    <row r="85" spans="1:12" ht="12" customHeight="1" x14ac:dyDescent="0.25">
      <c r="A85" s="3"/>
      <c r="B85" s="26"/>
      <c r="C85" s="2"/>
      <c r="D85" s="2"/>
      <c r="E85" s="2"/>
      <c r="F85" s="21"/>
      <c r="G85" s="21"/>
      <c r="H85" s="21"/>
      <c r="I85" s="21"/>
      <c r="J85" s="21"/>
      <c r="K85" s="21"/>
      <c r="L85" s="21"/>
    </row>
    <row r="86" spans="1:12" ht="16.5" customHeight="1" x14ac:dyDescent="0.25">
      <c r="A86" s="3"/>
      <c r="B86" s="2"/>
      <c r="C86" s="2"/>
      <c r="D86" s="2" t="s">
        <v>55</v>
      </c>
      <c r="E86" s="2"/>
      <c r="F86" s="29">
        <v>303040</v>
      </c>
      <c r="G86" s="29">
        <v>305149</v>
      </c>
      <c r="H86" s="29">
        <v>311900</v>
      </c>
      <c r="I86" s="29">
        <v>306100</v>
      </c>
      <c r="J86" s="29">
        <v>308700</v>
      </c>
      <c r="K86" s="29">
        <v>310000</v>
      </c>
      <c r="L86" s="29">
        <v>313900</v>
      </c>
    </row>
    <row r="87" spans="1:12" ht="15.75" x14ac:dyDescent="0.25">
      <c r="A87" s="3"/>
      <c r="B87" s="26"/>
      <c r="C87" s="2"/>
      <c r="D87" s="2" t="s">
        <v>56</v>
      </c>
      <c r="E87" s="2"/>
      <c r="F87" s="29">
        <v>83438</v>
      </c>
      <c r="G87" s="29">
        <v>71887</v>
      </c>
      <c r="H87" s="29">
        <v>77000</v>
      </c>
      <c r="I87" s="29">
        <v>71300</v>
      </c>
      <c r="J87" s="29">
        <v>71700</v>
      </c>
      <c r="K87" s="29">
        <v>72000</v>
      </c>
      <c r="L87" s="29">
        <v>72500</v>
      </c>
    </row>
    <row r="88" spans="1:12" ht="12" customHeight="1" x14ac:dyDescent="0.25">
      <c r="A88" s="3"/>
      <c r="B88" s="26"/>
      <c r="C88" s="2"/>
      <c r="D88" s="2"/>
      <c r="E88" s="2"/>
      <c r="F88" s="21"/>
      <c r="G88" s="21"/>
      <c r="H88" s="21"/>
      <c r="I88" s="21"/>
      <c r="J88" s="21"/>
      <c r="K88" s="21"/>
      <c r="L88" s="21"/>
    </row>
    <row r="89" spans="1:12" ht="15" customHeight="1" x14ac:dyDescent="0.25">
      <c r="A89" s="3"/>
      <c r="B89" s="2"/>
      <c r="C89" s="2"/>
      <c r="D89" s="2" t="s">
        <v>57</v>
      </c>
      <c r="E89" s="2"/>
      <c r="F89" s="29">
        <v>3610</v>
      </c>
      <c r="G89" s="29">
        <v>3430</v>
      </c>
      <c r="H89" s="29">
        <v>3430</v>
      </c>
      <c r="I89" s="29">
        <v>3260</v>
      </c>
      <c r="J89" s="29">
        <v>3230</v>
      </c>
      <c r="K89" s="29">
        <v>3200</v>
      </c>
      <c r="L89" s="29">
        <v>3170</v>
      </c>
    </row>
    <row r="90" spans="1:12" ht="15.75" x14ac:dyDescent="0.25">
      <c r="A90" s="3"/>
      <c r="B90" s="26"/>
      <c r="C90" s="2"/>
      <c r="D90" s="2" t="s">
        <v>58</v>
      </c>
      <c r="E90" s="2"/>
      <c r="F90" s="29">
        <v>2660</v>
      </c>
      <c r="G90" s="29">
        <v>2360</v>
      </c>
      <c r="H90" s="29">
        <v>2380</v>
      </c>
      <c r="I90" s="29">
        <v>2210</v>
      </c>
      <c r="J90" s="29">
        <v>2170</v>
      </c>
      <c r="K90" s="29">
        <v>2130</v>
      </c>
      <c r="L90" s="29">
        <v>2100</v>
      </c>
    </row>
    <row r="91" spans="1:12" ht="13.5" customHeight="1" x14ac:dyDescent="0.25">
      <c r="A91" s="3"/>
      <c r="B91" s="26"/>
      <c r="C91" s="2"/>
      <c r="D91" s="2"/>
      <c r="E91" s="2"/>
      <c r="F91" s="31"/>
      <c r="G91" s="31"/>
      <c r="H91" s="31"/>
      <c r="I91" s="31"/>
      <c r="J91" s="31"/>
      <c r="K91" s="31"/>
      <c r="L91" s="31"/>
    </row>
    <row r="92" spans="1:12" ht="15.75" customHeight="1" x14ac:dyDescent="0.25">
      <c r="A92" s="3"/>
      <c r="B92" s="2"/>
      <c r="C92" s="2"/>
      <c r="D92" s="2" t="s">
        <v>59</v>
      </c>
      <c r="E92" s="2"/>
      <c r="F92" s="29">
        <v>73700</v>
      </c>
      <c r="G92" s="29">
        <v>79100</v>
      </c>
      <c r="H92" s="29">
        <v>80000</v>
      </c>
      <c r="I92" s="29">
        <v>82000</v>
      </c>
      <c r="J92" s="29">
        <v>83500</v>
      </c>
      <c r="K92" s="29">
        <v>84600</v>
      </c>
      <c r="L92" s="29">
        <v>86500</v>
      </c>
    </row>
    <row r="93" spans="1:12" ht="15.75" x14ac:dyDescent="0.25">
      <c r="A93" s="3"/>
      <c r="B93" s="26"/>
      <c r="C93" s="2"/>
      <c r="D93" s="2" t="s">
        <v>60</v>
      </c>
      <c r="E93" s="2"/>
      <c r="F93" s="29">
        <v>26500</v>
      </c>
      <c r="G93" s="29">
        <v>25500</v>
      </c>
      <c r="H93" s="29">
        <v>26600</v>
      </c>
      <c r="I93" s="29">
        <v>27500</v>
      </c>
      <c r="J93" s="29">
        <v>28200</v>
      </c>
      <c r="K93" s="29">
        <v>28800</v>
      </c>
      <c r="L93" s="29">
        <v>29500</v>
      </c>
    </row>
    <row r="94" spans="1:12" ht="9.9499999999999993" customHeight="1" x14ac:dyDescent="0.25">
      <c r="A94" s="3"/>
      <c r="B94" s="2"/>
      <c r="C94" s="2"/>
      <c r="D94" s="2"/>
      <c r="E94" s="2"/>
      <c r="F94" s="22"/>
      <c r="G94" s="22"/>
      <c r="H94" s="22"/>
      <c r="I94" s="22"/>
      <c r="J94" s="22"/>
      <c r="K94" s="22"/>
      <c r="L94" s="22"/>
    </row>
    <row r="95" spans="1:12" ht="15.75" x14ac:dyDescent="0.25">
      <c r="A95" s="3"/>
      <c r="B95" s="26"/>
      <c r="C95" s="2"/>
      <c r="D95" s="2" t="s">
        <v>61</v>
      </c>
      <c r="E95" s="2"/>
      <c r="F95" s="31">
        <v>1.1397802140000002</v>
      </c>
      <c r="G95" s="31">
        <v>1.1262163794980478</v>
      </c>
      <c r="H95" s="31">
        <v>1.1363169840412342</v>
      </c>
      <c r="I95" s="31">
        <v>1.1451043569991513</v>
      </c>
      <c r="J95" s="31">
        <v>1.1451043569991513</v>
      </c>
      <c r="K95" s="31">
        <v>1.1451043569991513</v>
      </c>
      <c r="L95" s="31">
        <v>1.1451043569991513</v>
      </c>
    </row>
    <row r="96" spans="1:12" ht="15.75" x14ac:dyDescent="0.25">
      <c r="A96" s="3"/>
      <c r="B96" s="26"/>
      <c r="C96" s="2"/>
      <c r="D96" s="2"/>
      <c r="E96" s="2"/>
      <c r="F96" s="22"/>
      <c r="G96" s="22"/>
      <c r="H96" s="22"/>
      <c r="I96" s="22"/>
      <c r="J96" s="22"/>
      <c r="K96" s="22"/>
      <c r="L96" s="22"/>
    </row>
    <row r="97" spans="1:13" ht="19.5" customHeight="1" x14ac:dyDescent="0.25">
      <c r="A97" s="3"/>
      <c r="B97" s="2"/>
      <c r="C97" s="2"/>
      <c r="D97" s="2" t="s">
        <v>62</v>
      </c>
      <c r="E97" s="2"/>
      <c r="F97" s="29">
        <v>182863</v>
      </c>
      <c r="G97" s="29">
        <v>190162</v>
      </c>
      <c r="H97" s="29">
        <v>191600</v>
      </c>
      <c r="I97" s="29">
        <v>193200</v>
      </c>
      <c r="J97" s="29">
        <v>194300</v>
      </c>
      <c r="K97" s="29">
        <v>196300</v>
      </c>
      <c r="L97" s="29">
        <v>199200</v>
      </c>
      <c r="M97" s="26"/>
    </row>
    <row r="98" spans="1:13" ht="15.75" x14ac:dyDescent="0.25">
      <c r="A98" s="3"/>
      <c r="B98" s="26"/>
      <c r="C98" s="2"/>
      <c r="D98" s="2" t="s">
        <v>63</v>
      </c>
      <c r="E98" s="2"/>
      <c r="F98" s="29">
        <v>64540</v>
      </c>
      <c r="G98" s="29">
        <v>65848</v>
      </c>
      <c r="H98" s="29">
        <v>68100</v>
      </c>
      <c r="I98" s="29">
        <v>69200</v>
      </c>
      <c r="J98" s="29">
        <v>69300</v>
      </c>
      <c r="K98" s="29">
        <v>70200</v>
      </c>
      <c r="L98" s="29">
        <v>71200</v>
      </c>
      <c r="M98" s="26"/>
    </row>
    <row r="99" spans="1:13" ht="11.25" customHeight="1" x14ac:dyDescent="0.25">
      <c r="A99" s="3"/>
      <c r="B99" s="26"/>
      <c r="C99" s="2"/>
      <c r="D99" s="2"/>
      <c r="E99" s="2"/>
      <c r="F99" s="21"/>
      <c r="G99" s="21"/>
      <c r="H99" s="21"/>
      <c r="I99" s="21"/>
      <c r="J99" s="21"/>
      <c r="K99" s="21"/>
      <c r="L99" s="21"/>
      <c r="M99" s="26"/>
    </row>
    <row r="100" spans="1:13" ht="15" customHeight="1" x14ac:dyDescent="0.25">
      <c r="A100" s="3"/>
      <c r="B100" s="2"/>
      <c r="C100" s="2"/>
      <c r="D100" s="2" t="s">
        <v>64</v>
      </c>
      <c r="E100" s="2"/>
      <c r="F100" s="29">
        <v>2710</v>
      </c>
      <c r="G100" s="29">
        <v>2780</v>
      </c>
      <c r="H100" s="29">
        <v>2780</v>
      </c>
      <c r="I100" s="29">
        <v>2760</v>
      </c>
      <c r="J100" s="29">
        <v>2730</v>
      </c>
      <c r="K100" s="29">
        <v>2730</v>
      </c>
      <c r="L100" s="29">
        <v>2730</v>
      </c>
      <c r="M100" s="26"/>
    </row>
    <row r="101" spans="1:13" ht="15.75" x14ac:dyDescent="0.25">
      <c r="A101" s="3"/>
      <c r="B101" s="26"/>
      <c r="C101" s="2"/>
      <c r="D101" s="2" t="s">
        <v>65</v>
      </c>
      <c r="E101" s="2"/>
      <c r="F101" s="29">
        <v>2110</v>
      </c>
      <c r="G101" s="29">
        <v>2110</v>
      </c>
      <c r="H101" s="29">
        <v>2110</v>
      </c>
      <c r="I101" s="29">
        <v>2070</v>
      </c>
      <c r="J101" s="29">
        <v>2010</v>
      </c>
      <c r="K101" s="29">
        <v>1980</v>
      </c>
      <c r="L101" s="29">
        <v>1960</v>
      </c>
      <c r="M101" s="26"/>
    </row>
    <row r="102" spans="1:13" ht="12" customHeight="1" x14ac:dyDescent="0.25">
      <c r="A102" s="3"/>
      <c r="B102" s="26"/>
      <c r="C102" s="2"/>
      <c r="D102" s="2"/>
      <c r="E102" s="2"/>
      <c r="F102" s="31"/>
      <c r="G102" s="31"/>
      <c r="H102" s="31"/>
      <c r="I102" s="31"/>
      <c r="J102" s="31"/>
      <c r="K102" s="31"/>
      <c r="L102" s="31"/>
      <c r="M102" s="26"/>
    </row>
    <row r="103" spans="1:13" ht="18" customHeight="1" x14ac:dyDescent="0.25">
      <c r="A103" s="3"/>
      <c r="B103" s="2"/>
      <c r="C103" s="2"/>
      <c r="D103" s="2" t="s">
        <v>66</v>
      </c>
      <c r="E103" s="2"/>
      <c r="F103" s="29">
        <v>66700</v>
      </c>
      <c r="G103" s="29">
        <v>68000</v>
      </c>
      <c r="H103" s="29">
        <v>69000</v>
      </c>
      <c r="I103" s="29">
        <v>69400</v>
      </c>
      <c r="J103" s="29">
        <v>70700</v>
      </c>
      <c r="K103" s="29">
        <v>71400</v>
      </c>
      <c r="L103" s="29">
        <v>72400</v>
      </c>
      <c r="M103" s="26"/>
    </row>
    <row r="104" spans="1:13" ht="18.75" customHeight="1" x14ac:dyDescent="0.25">
      <c r="A104" s="3"/>
      <c r="B104" s="26"/>
      <c r="C104" s="2"/>
      <c r="D104" s="2" t="s">
        <v>67</v>
      </c>
      <c r="E104" s="2"/>
      <c r="F104" s="29">
        <v>30500</v>
      </c>
      <c r="G104" s="29">
        <v>31200</v>
      </c>
      <c r="H104" s="29">
        <v>32200</v>
      </c>
      <c r="I104" s="29">
        <v>33400</v>
      </c>
      <c r="J104" s="29">
        <v>34400</v>
      </c>
      <c r="K104" s="29">
        <v>35300</v>
      </c>
      <c r="L104" s="29">
        <v>36400</v>
      </c>
      <c r="M104" s="26"/>
    </row>
    <row r="105" spans="1:13" ht="13.5" customHeight="1" x14ac:dyDescent="0.25">
      <c r="A105" s="3"/>
      <c r="B105" s="26"/>
      <c r="C105" s="2"/>
      <c r="D105" s="2"/>
      <c r="E105" s="2"/>
      <c r="F105" s="22"/>
      <c r="G105" s="22"/>
      <c r="H105" s="22"/>
      <c r="I105" s="22"/>
      <c r="J105" s="22"/>
      <c r="K105" s="22"/>
      <c r="L105" s="22"/>
      <c r="M105" s="26"/>
    </row>
    <row r="106" spans="1:13" ht="15.75" x14ac:dyDescent="0.25">
      <c r="A106" s="3"/>
      <c r="B106" s="26"/>
      <c r="C106" s="2"/>
      <c r="D106" s="2" t="s">
        <v>68</v>
      </c>
      <c r="E106" s="2"/>
      <c r="F106" s="31">
        <v>1.011412899</v>
      </c>
      <c r="G106" s="31">
        <v>1.0060095031859946</v>
      </c>
      <c r="H106" s="31">
        <v>1.0003607774982477</v>
      </c>
      <c r="I106" s="31">
        <v>1.0070676008439334</v>
      </c>
      <c r="J106" s="31">
        <v>1.0070676008439334</v>
      </c>
      <c r="K106" s="31">
        <v>1.0070676008439334</v>
      </c>
      <c r="L106" s="31">
        <v>1.0070676008439334</v>
      </c>
      <c r="M106" s="26"/>
    </row>
    <row r="107" spans="1:13" ht="11.25" customHeight="1" x14ac:dyDescent="0.25">
      <c r="A107" s="3"/>
      <c r="B107" s="26"/>
      <c r="C107" s="2"/>
      <c r="D107" s="2"/>
      <c r="E107" s="2"/>
      <c r="F107" s="30"/>
      <c r="G107" s="30"/>
      <c r="H107" s="30"/>
      <c r="I107" s="30"/>
      <c r="J107" s="30"/>
      <c r="K107" s="30"/>
      <c r="L107" s="30"/>
      <c r="M107" s="26"/>
    </row>
    <row r="108" spans="1:13" ht="24.95" customHeight="1" x14ac:dyDescent="0.25">
      <c r="A108" s="3"/>
      <c r="B108" s="15"/>
      <c r="C108" s="2" t="s">
        <v>69</v>
      </c>
      <c r="D108" s="2"/>
      <c r="E108" s="2"/>
      <c r="F108" s="29">
        <v>165</v>
      </c>
      <c r="G108" s="29">
        <v>123</v>
      </c>
      <c r="H108" s="29">
        <v>100</v>
      </c>
      <c r="I108" s="29">
        <v>0</v>
      </c>
      <c r="J108" s="29">
        <v>0</v>
      </c>
      <c r="K108" s="29">
        <v>0</v>
      </c>
      <c r="L108" s="29">
        <v>0</v>
      </c>
      <c r="M108" s="26"/>
    </row>
    <row r="109" spans="1:13" s="4" customFormat="1" ht="13.5" customHeight="1" x14ac:dyDescent="0.25">
      <c r="A109" s="3"/>
      <c r="B109" s="15"/>
      <c r="C109" s="2"/>
      <c r="D109" s="2"/>
      <c r="E109" s="2"/>
      <c r="G109" s="47"/>
      <c r="H109" s="47"/>
      <c r="I109" s="47"/>
      <c r="J109" s="47"/>
      <c r="K109" s="47"/>
      <c r="L109" s="47"/>
    </row>
    <row r="110" spans="1:13" s="4" customFormat="1" ht="16.5" thickBot="1" x14ac:dyDescent="0.3">
      <c r="A110" s="3"/>
      <c r="B110" s="11" t="s">
        <v>70</v>
      </c>
      <c r="C110" s="12"/>
      <c r="D110" s="12"/>
      <c r="E110" s="12"/>
      <c r="F110" s="66"/>
      <c r="G110" s="48"/>
      <c r="H110" s="48"/>
      <c r="I110" s="48"/>
      <c r="J110" s="48"/>
      <c r="K110" s="48"/>
      <c r="L110" s="48"/>
    </row>
    <row r="111" spans="1:13" ht="18.75" customHeight="1" thickTop="1" x14ac:dyDescent="0.25">
      <c r="A111" s="3"/>
      <c r="B111" s="2"/>
      <c r="C111" s="3" t="s">
        <v>23</v>
      </c>
      <c r="D111" s="3"/>
      <c r="E111" s="3"/>
      <c r="F111" s="32">
        <v>8465523.0561959036</v>
      </c>
      <c r="G111" s="32">
        <v>8264821.9001534749</v>
      </c>
      <c r="H111" s="32">
        <v>9138839.1874899361</v>
      </c>
      <c r="I111" s="32">
        <v>9219300</v>
      </c>
      <c r="J111" s="32">
        <v>9321800</v>
      </c>
      <c r="K111" s="32">
        <v>9523400</v>
      </c>
      <c r="L111" s="32">
        <v>9703700</v>
      </c>
      <c r="M111" s="26"/>
    </row>
    <row r="112" spans="1:13" ht="15.75" x14ac:dyDescent="0.25">
      <c r="A112" s="3"/>
      <c r="B112" s="26"/>
      <c r="C112" s="2" t="s">
        <v>71</v>
      </c>
      <c r="D112" s="2"/>
      <c r="E112" s="2"/>
      <c r="F112" s="27">
        <v>8398600</v>
      </c>
      <c r="G112" s="27">
        <v>8192500</v>
      </c>
      <c r="H112" s="27">
        <v>9063000</v>
      </c>
      <c r="I112" s="27">
        <v>9143400</v>
      </c>
      <c r="J112" s="27">
        <v>9245900</v>
      </c>
      <c r="K112" s="27">
        <v>9447500</v>
      </c>
      <c r="L112" s="27">
        <v>9627800</v>
      </c>
      <c r="M112" s="26"/>
    </row>
    <row r="113" spans="1:12" ht="15.75" x14ac:dyDescent="0.25">
      <c r="A113" s="3"/>
      <c r="B113" s="26"/>
      <c r="C113" s="2"/>
      <c r="D113" s="2" t="s">
        <v>72</v>
      </c>
      <c r="E113" s="2"/>
      <c r="F113" s="27">
        <v>8388300</v>
      </c>
      <c r="G113" s="27">
        <v>8183200</v>
      </c>
      <c r="H113" s="27">
        <v>9054800</v>
      </c>
      <c r="I113" s="27">
        <v>9136600</v>
      </c>
      <c r="J113" s="27">
        <v>9240300</v>
      </c>
      <c r="K113" s="27">
        <v>9442800</v>
      </c>
      <c r="L113" s="27">
        <v>9623900</v>
      </c>
    </row>
    <row r="114" spans="1:12" ht="15.75" x14ac:dyDescent="0.25">
      <c r="A114" s="3"/>
      <c r="B114" s="26"/>
      <c r="C114" s="2"/>
      <c r="D114" s="2" t="s">
        <v>73</v>
      </c>
      <c r="E114" s="2"/>
      <c r="F114" s="27">
        <v>10300</v>
      </c>
      <c r="G114" s="27">
        <v>9300</v>
      </c>
      <c r="H114" s="27">
        <v>8200</v>
      </c>
      <c r="I114" s="27">
        <v>6800</v>
      </c>
      <c r="J114" s="27">
        <v>5600</v>
      </c>
      <c r="K114" s="27">
        <v>4700</v>
      </c>
      <c r="L114" s="27">
        <v>3900</v>
      </c>
    </row>
    <row r="115" spans="1:12" ht="9.9499999999999993" customHeight="1" x14ac:dyDescent="0.25">
      <c r="A115" s="3"/>
      <c r="B115" s="2"/>
      <c r="C115" s="2"/>
      <c r="D115" s="2"/>
      <c r="E115" s="2"/>
      <c r="F115" s="26"/>
      <c r="G115" s="26"/>
      <c r="H115" s="26"/>
      <c r="I115" s="26"/>
      <c r="J115" s="26"/>
      <c r="K115" s="26"/>
      <c r="L115" s="26"/>
    </row>
    <row r="116" spans="1:12" ht="15.75" x14ac:dyDescent="0.25">
      <c r="A116" s="3"/>
      <c r="B116" s="26"/>
      <c r="C116" s="2" t="s">
        <v>74</v>
      </c>
      <c r="D116" s="2"/>
      <c r="E116" s="2"/>
      <c r="F116" s="27">
        <v>66900</v>
      </c>
      <c r="G116" s="27">
        <v>72400</v>
      </c>
      <c r="H116" s="27">
        <v>75900</v>
      </c>
      <c r="I116" s="27">
        <v>75900</v>
      </c>
      <c r="J116" s="27">
        <v>75900</v>
      </c>
      <c r="K116" s="27">
        <v>75900</v>
      </c>
      <c r="L116" s="27">
        <v>75900</v>
      </c>
    </row>
    <row r="117" spans="1:12" ht="15.75" x14ac:dyDescent="0.25">
      <c r="A117" s="3"/>
      <c r="B117" s="26"/>
      <c r="C117" s="2"/>
      <c r="D117" s="2"/>
      <c r="E117" s="2"/>
      <c r="F117" s="26"/>
      <c r="G117" s="26"/>
      <c r="H117" s="26"/>
      <c r="I117" s="26"/>
      <c r="J117" s="26"/>
      <c r="K117" s="26"/>
      <c r="L117" s="26"/>
    </row>
    <row r="118" spans="1:12" ht="15.75" x14ac:dyDescent="0.25">
      <c r="A118" s="3"/>
      <c r="B118" s="26"/>
      <c r="C118" s="2" t="s">
        <v>75</v>
      </c>
      <c r="D118" s="2"/>
      <c r="E118" s="2"/>
      <c r="F118" s="27">
        <v>288700</v>
      </c>
      <c r="G118" s="27">
        <v>286000</v>
      </c>
      <c r="H118" s="27">
        <v>288500</v>
      </c>
      <c r="I118" s="27">
        <v>292000</v>
      </c>
      <c r="J118" s="27">
        <v>296000</v>
      </c>
      <c r="K118" s="27">
        <v>301300</v>
      </c>
      <c r="L118" s="27">
        <v>306300</v>
      </c>
    </row>
    <row r="119" spans="1:12" ht="15.75" x14ac:dyDescent="0.25">
      <c r="A119" s="3"/>
      <c r="B119" s="26"/>
      <c r="C119" s="2"/>
      <c r="D119" s="2" t="s">
        <v>76</v>
      </c>
      <c r="E119" s="2"/>
      <c r="F119" s="27">
        <v>288400</v>
      </c>
      <c r="G119" s="27">
        <v>285700</v>
      </c>
      <c r="H119" s="27">
        <v>288300</v>
      </c>
      <c r="I119" s="27">
        <v>291800</v>
      </c>
      <c r="J119" s="27">
        <v>295900</v>
      </c>
      <c r="K119" s="27">
        <v>301200</v>
      </c>
      <c r="L119" s="27">
        <v>306200</v>
      </c>
    </row>
    <row r="120" spans="1:12" ht="15.75" x14ac:dyDescent="0.25">
      <c r="A120" s="3"/>
      <c r="B120" s="26"/>
      <c r="C120" s="2"/>
      <c r="D120" s="2" t="s">
        <v>77</v>
      </c>
      <c r="E120" s="2"/>
      <c r="F120" s="27">
        <v>300</v>
      </c>
      <c r="G120" s="27">
        <v>300</v>
      </c>
      <c r="H120" s="27">
        <v>200</v>
      </c>
      <c r="I120" s="27">
        <v>200</v>
      </c>
      <c r="J120" s="27">
        <v>100</v>
      </c>
      <c r="K120" s="27">
        <v>100</v>
      </c>
      <c r="L120" s="27">
        <v>100</v>
      </c>
    </row>
    <row r="121" spans="1:12" ht="15.75" x14ac:dyDescent="0.25">
      <c r="A121" s="3"/>
      <c r="B121" s="26"/>
      <c r="C121" s="2"/>
      <c r="D121" s="2"/>
      <c r="E121" s="2"/>
      <c r="F121" s="25"/>
      <c r="G121" s="25"/>
      <c r="H121" s="25"/>
      <c r="I121" s="25"/>
      <c r="J121" s="25"/>
      <c r="K121" s="25"/>
      <c r="L121" s="25"/>
    </row>
    <row r="122" spans="1:12" ht="15.75" x14ac:dyDescent="0.25">
      <c r="A122" s="3"/>
      <c r="B122" s="26"/>
      <c r="C122" s="2"/>
      <c r="D122" s="2" t="s">
        <v>78</v>
      </c>
      <c r="E122" s="2"/>
      <c r="F122" s="36">
        <v>220200</v>
      </c>
      <c r="G122" s="36">
        <v>216800</v>
      </c>
      <c r="H122" s="36">
        <v>216500</v>
      </c>
      <c r="I122" s="36">
        <v>217500</v>
      </c>
      <c r="J122" s="36">
        <v>219000</v>
      </c>
      <c r="K122" s="36">
        <v>221500</v>
      </c>
      <c r="L122" s="36">
        <v>223600</v>
      </c>
    </row>
    <row r="123" spans="1:12" ht="15.75" x14ac:dyDescent="0.25">
      <c r="A123" s="3"/>
      <c r="B123" s="26"/>
      <c r="C123" s="2"/>
      <c r="D123" s="2" t="s">
        <v>79</v>
      </c>
      <c r="E123" s="2"/>
      <c r="F123" s="36">
        <v>68500</v>
      </c>
      <c r="G123" s="36">
        <v>69200</v>
      </c>
      <c r="H123" s="36">
        <v>72000</v>
      </c>
      <c r="I123" s="36">
        <v>74500</v>
      </c>
      <c r="J123" s="36">
        <v>77000</v>
      </c>
      <c r="K123" s="36">
        <v>79800</v>
      </c>
      <c r="L123" s="36">
        <v>82700</v>
      </c>
    </row>
    <row r="124" spans="1:12" ht="15.75" x14ac:dyDescent="0.25">
      <c r="A124" s="3"/>
      <c r="B124" s="26"/>
      <c r="C124" s="2"/>
      <c r="D124" s="2"/>
      <c r="E124" s="2"/>
      <c r="F124" s="25"/>
      <c r="G124" s="25"/>
      <c r="H124" s="25"/>
      <c r="I124" s="25"/>
      <c r="J124" s="25"/>
      <c r="K124" s="25"/>
      <c r="L124" s="25"/>
    </row>
    <row r="125" spans="1:12" ht="15.75" x14ac:dyDescent="0.25">
      <c r="A125" s="3"/>
      <c r="B125" s="26"/>
      <c r="C125" s="2" t="s">
        <v>80</v>
      </c>
      <c r="D125" s="2"/>
      <c r="E125" s="2"/>
      <c r="F125" s="27">
        <v>28410</v>
      </c>
      <c r="G125" s="27">
        <v>27950</v>
      </c>
      <c r="H125" s="27">
        <v>30210</v>
      </c>
      <c r="I125" s="27">
        <v>30200</v>
      </c>
      <c r="J125" s="27">
        <v>30230</v>
      </c>
      <c r="K125" s="27">
        <v>30380</v>
      </c>
      <c r="L125" s="27">
        <v>30460</v>
      </c>
    </row>
    <row r="126" spans="1:12" ht="15.75" x14ac:dyDescent="0.25">
      <c r="A126" s="3"/>
      <c r="B126" s="26"/>
      <c r="C126" s="2"/>
      <c r="D126" s="2" t="s">
        <v>81</v>
      </c>
      <c r="E126" s="2"/>
      <c r="F126" s="27">
        <v>28410</v>
      </c>
      <c r="G126" s="27">
        <v>27940</v>
      </c>
      <c r="H126" s="27">
        <v>30200</v>
      </c>
      <c r="I126" s="27">
        <v>30190</v>
      </c>
      <c r="J126" s="27">
        <v>30230</v>
      </c>
      <c r="K126" s="27">
        <v>30370</v>
      </c>
      <c r="L126" s="27">
        <v>30450</v>
      </c>
    </row>
    <row r="127" spans="1:12" ht="15.75" x14ac:dyDescent="0.25">
      <c r="A127" s="3"/>
      <c r="B127" s="26"/>
      <c r="C127" s="2"/>
      <c r="D127" s="2" t="s">
        <v>82</v>
      </c>
      <c r="E127" s="2"/>
      <c r="F127" s="27">
        <v>32910</v>
      </c>
      <c r="G127" s="27">
        <v>34020</v>
      </c>
      <c r="H127" s="27">
        <v>36290</v>
      </c>
      <c r="I127" s="27">
        <v>36660</v>
      </c>
      <c r="J127" s="27">
        <v>37110</v>
      </c>
      <c r="K127" s="27">
        <v>37570</v>
      </c>
      <c r="L127" s="27">
        <v>38020</v>
      </c>
    </row>
    <row r="128" spans="1:12" ht="12" customHeight="1" x14ac:dyDescent="0.25">
      <c r="A128" s="3"/>
      <c r="B128" s="2"/>
      <c r="C128" s="2"/>
      <c r="D128" s="2"/>
      <c r="E128" s="2"/>
      <c r="F128" s="25"/>
      <c r="G128" s="25"/>
      <c r="H128" s="25"/>
      <c r="I128" s="25"/>
      <c r="J128" s="25"/>
      <c r="K128" s="25"/>
      <c r="L128" s="25"/>
    </row>
    <row r="129" spans="1:15" ht="13.5" customHeight="1" x14ac:dyDescent="0.25">
      <c r="A129" s="3"/>
      <c r="B129" s="2"/>
      <c r="C129" s="2"/>
      <c r="D129" s="2" t="s">
        <v>83</v>
      </c>
      <c r="E129" s="2"/>
      <c r="F129" s="36">
        <v>29210</v>
      </c>
      <c r="G129" s="36">
        <v>28530</v>
      </c>
      <c r="H129" s="36">
        <v>30830</v>
      </c>
      <c r="I129" s="36">
        <v>30800</v>
      </c>
      <c r="J129" s="36">
        <v>30830</v>
      </c>
      <c r="K129" s="36">
        <v>30990</v>
      </c>
      <c r="L129" s="36">
        <v>31070</v>
      </c>
      <c r="M129" s="26"/>
      <c r="N129" s="26"/>
      <c r="O129" s="26"/>
    </row>
    <row r="130" spans="1:15" ht="16.5" customHeight="1" x14ac:dyDescent="0.25">
      <c r="A130" s="3"/>
      <c r="B130" s="2"/>
      <c r="C130" s="2"/>
      <c r="D130" s="2" t="s">
        <v>84</v>
      </c>
      <c r="E130" s="2"/>
      <c r="F130" s="36">
        <v>25830</v>
      </c>
      <c r="G130" s="36">
        <v>26080</v>
      </c>
      <c r="H130" s="36">
        <v>28330</v>
      </c>
      <c r="I130" s="36">
        <v>28430</v>
      </c>
      <c r="J130" s="36">
        <v>28560</v>
      </c>
      <c r="K130" s="36">
        <v>28700</v>
      </c>
      <c r="L130" s="36">
        <v>28800</v>
      </c>
      <c r="M130" s="26"/>
      <c r="N130" s="26"/>
      <c r="O130" s="26"/>
    </row>
    <row r="131" spans="1:15" ht="9.9499999999999993" customHeight="1" x14ac:dyDescent="0.25">
      <c r="A131" s="3"/>
      <c r="B131" s="2"/>
      <c r="C131" s="2"/>
      <c r="D131" s="2"/>
      <c r="E131" s="2"/>
      <c r="F131" s="25"/>
      <c r="G131" s="25"/>
      <c r="H131" s="25"/>
      <c r="I131" s="25"/>
      <c r="J131" s="25"/>
      <c r="K131" s="25"/>
      <c r="L131" s="25"/>
      <c r="M131" s="26"/>
      <c r="N131" s="26"/>
      <c r="O131" s="26"/>
    </row>
    <row r="132" spans="1:15" ht="15.75" x14ac:dyDescent="0.25">
      <c r="A132" s="3"/>
      <c r="B132" s="26"/>
      <c r="C132" s="2" t="s">
        <v>85</v>
      </c>
      <c r="D132" s="2"/>
      <c r="E132" s="2"/>
      <c r="F132" s="38">
        <v>1.0240572999999999</v>
      </c>
      <c r="G132" s="38">
        <v>1.0253190000000001</v>
      </c>
      <c r="H132" s="38">
        <v>1.0400175</v>
      </c>
      <c r="I132" s="38">
        <v>1.0369999999999999</v>
      </c>
      <c r="J132" s="38">
        <v>1.0329999999999999</v>
      </c>
      <c r="K132" s="38">
        <v>1.032</v>
      </c>
      <c r="L132" s="38">
        <v>1.032</v>
      </c>
      <c r="M132" s="26"/>
      <c r="N132" s="26"/>
      <c r="O132" s="26"/>
    </row>
    <row r="133" spans="1:15" ht="12.75" customHeight="1" x14ac:dyDescent="0.25">
      <c r="A133" s="3"/>
      <c r="B133" s="26"/>
      <c r="C133" s="2"/>
      <c r="D133" s="2"/>
      <c r="E133" s="2"/>
      <c r="F133" s="26"/>
      <c r="G133" s="26"/>
      <c r="H133" s="26"/>
      <c r="I133" s="26"/>
      <c r="J133" s="26"/>
      <c r="K133" s="26"/>
      <c r="L133" s="26"/>
      <c r="M133" s="26"/>
      <c r="N133" s="26"/>
      <c r="O133" s="26"/>
    </row>
    <row r="134" spans="1:15" ht="15.75" x14ac:dyDescent="0.25">
      <c r="A134" s="3"/>
      <c r="B134" s="26"/>
      <c r="C134" s="2" t="s">
        <v>86</v>
      </c>
      <c r="D134" s="2"/>
      <c r="E134" s="2"/>
      <c r="F134" s="27">
        <v>2400</v>
      </c>
      <c r="G134" s="27">
        <v>2900</v>
      </c>
      <c r="H134" s="27">
        <v>2800</v>
      </c>
      <c r="I134" s="27">
        <v>2800</v>
      </c>
      <c r="J134" s="27">
        <v>2800</v>
      </c>
      <c r="K134" s="27">
        <v>2800</v>
      </c>
      <c r="L134" s="27">
        <v>2800</v>
      </c>
      <c r="M134" s="26"/>
      <c r="N134" s="26"/>
      <c r="O134" s="26"/>
    </row>
    <row r="135" spans="1:15" ht="19.5" customHeight="1" x14ac:dyDescent="0.25">
      <c r="A135" s="3"/>
      <c r="B135" s="15"/>
      <c r="C135" s="2" t="s">
        <v>87</v>
      </c>
      <c r="D135" s="2"/>
      <c r="E135" s="2"/>
      <c r="F135" s="27">
        <v>25720</v>
      </c>
      <c r="G135" s="27">
        <v>24080</v>
      </c>
      <c r="H135" s="27">
        <v>25750</v>
      </c>
      <c r="I135" s="27">
        <v>25750</v>
      </c>
      <c r="J135" s="27">
        <v>25750</v>
      </c>
      <c r="K135" s="27">
        <v>25750</v>
      </c>
      <c r="L135" s="27">
        <v>25750</v>
      </c>
      <c r="M135" s="26"/>
      <c r="N135" s="26"/>
      <c r="O135" s="26"/>
    </row>
    <row r="136" spans="1:15" s="4" customFormat="1" ht="9.75" customHeight="1" x14ac:dyDescent="0.25">
      <c r="A136" s="3"/>
      <c r="B136" s="15"/>
      <c r="C136" s="2"/>
      <c r="D136" s="2"/>
      <c r="E136" s="2"/>
      <c r="F136" s="47"/>
      <c r="G136" s="47"/>
      <c r="H136" s="47"/>
      <c r="I136" s="47"/>
      <c r="J136" s="47"/>
      <c r="K136" s="47"/>
      <c r="L136" s="47"/>
    </row>
    <row r="137" spans="1:15" ht="16.5" thickBot="1" x14ac:dyDescent="0.3">
      <c r="A137" s="3"/>
      <c r="B137" s="11" t="s">
        <v>88</v>
      </c>
      <c r="C137" s="12"/>
      <c r="D137" s="12"/>
      <c r="E137" s="12"/>
      <c r="F137" s="48"/>
      <c r="G137" s="48"/>
      <c r="H137" s="48"/>
      <c r="I137" s="48"/>
      <c r="J137" s="48"/>
      <c r="K137" s="48"/>
      <c r="L137" s="48"/>
      <c r="M137" s="26"/>
      <c r="N137" s="26"/>
      <c r="O137" s="26"/>
    </row>
    <row r="138" spans="1:15" ht="16.5" thickTop="1" x14ac:dyDescent="0.25">
      <c r="A138" s="3"/>
      <c r="B138" s="26"/>
      <c r="C138" s="3" t="s">
        <v>23</v>
      </c>
      <c r="D138" s="3"/>
      <c r="E138" s="3"/>
      <c r="F138" s="35">
        <v>894995.82648071798</v>
      </c>
      <c r="G138" s="35">
        <v>1009687.0456079445</v>
      </c>
      <c r="H138" s="35">
        <v>1081357.4990162195</v>
      </c>
      <c r="I138" s="35">
        <v>1131100</v>
      </c>
      <c r="J138" s="35">
        <v>1192900</v>
      </c>
      <c r="K138" s="35">
        <v>1248100</v>
      </c>
      <c r="L138" s="35">
        <v>1309300</v>
      </c>
      <c r="M138" s="26"/>
      <c r="N138" s="26"/>
      <c r="O138" s="26"/>
    </row>
    <row r="139" spans="1:15" ht="15.75" x14ac:dyDescent="0.25">
      <c r="A139" s="3"/>
      <c r="B139" s="26"/>
      <c r="C139" s="2" t="s">
        <v>89</v>
      </c>
      <c r="D139" s="2"/>
      <c r="E139" s="2"/>
      <c r="F139" s="36">
        <v>895000</v>
      </c>
      <c r="G139" s="36">
        <v>1009700</v>
      </c>
      <c r="H139" s="36">
        <v>1081400</v>
      </c>
      <c r="I139" s="36">
        <v>1131100</v>
      </c>
      <c r="J139" s="36">
        <v>1192900</v>
      </c>
      <c r="K139" s="36">
        <v>1248100</v>
      </c>
      <c r="L139" s="36">
        <v>1309300</v>
      </c>
      <c r="M139" s="26"/>
      <c r="N139" s="26"/>
      <c r="O139" s="26"/>
    </row>
    <row r="140" spans="1:15" ht="15.75" x14ac:dyDescent="0.25">
      <c r="A140" s="3"/>
      <c r="B140" s="26"/>
      <c r="C140" s="2"/>
      <c r="D140" s="2"/>
      <c r="E140" s="2" t="s">
        <v>90</v>
      </c>
      <c r="F140" s="36">
        <v>487100</v>
      </c>
      <c r="G140" s="36">
        <v>569200</v>
      </c>
      <c r="H140" s="36">
        <v>624600</v>
      </c>
      <c r="I140" s="36">
        <v>653400</v>
      </c>
      <c r="J140" s="36">
        <v>677500</v>
      </c>
      <c r="K140" s="36">
        <v>696000</v>
      </c>
      <c r="L140" s="36">
        <v>717400</v>
      </c>
      <c r="M140" s="26"/>
      <c r="N140" s="26"/>
      <c r="O140" s="26"/>
    </row>
    <row r="141" spans="1:15" ht="15.75" x14ac:dyDescent="0.25">
      <c r="A141" s="3"/>
      <c r="B141" s="26"/>
      <c r="C141" s="2"/>
      <c r="D141" s="2"/>
      <c r="E141" s="2" t="s">
        <v>91</v>
      </c>
      <c r="F141" s="36">
        <v>407900</v>
      </c>
      <c r="G141" s="36">
        <v>440500</v>
      </c>
      <c r="H141" s="36">
        <v>456700</v>
      </c>
      <c r="I141" s="36">
        <v>477600</v>
      </c>
      <c r="J141" s="36">
        <v>515400</v>
      </c>
      <c r="K141" s="36">
        <v>552100</v>
      </c>
      <c r="L141" s="36">
        <v>591800</v>
      </c>
      <c r="M141" s="26"/>
      <c r="N141" s="26"/>
      <c r="O141" s="26"/>
    </row>
    <row r="142" spans="1:15" ht="15.75" x14ac:dyDescent="0.25">
      <c r="A142" s="3"/>
      <c r="B142" s="26"/>
      <c r="C142" s="2"/>
      <c r="D142" s="2"/>
      <c r="E142" s="2"/>
      <c r="F142" s="36"/>
      <c r="G142" s="36"/>
      <c r="H142" s="36"/>
      <c r="I142" s="36"/>
      <c r="J142" s="36"/>
      <c r="K142" s="36"/>
      <c r="L142" s="36"/>
      <c r="M142" s="26"/>
      <c r="N142" s="26"/>
      <c r="O142" s="26"/>
    </row>
    <row r="143" spans="1:15" ht="15.75" x14ac:dyDescent="0.25">
      <c r="A143" s="3"/>
      <c r="B143" s="26"/>
      <c r="C143" s="2" t="s">
        <v>92</v>
      </c>
      <c r="D143" s="2"/>
      <c r="E143" s="2"/>
      <c r="F143" s="36">
        <v>21100</v>
      </c>
      <c r="G143" s="36">
        <v>22800</v>
      </c>
      <c r="H143" s="36">
        <v>23600</v>
      </c>
      <c r="I143" s="36">
        <v>24400</v>
      </c>
      <c r="J143" s="36">
        <v>25800</v>
      </c>
      <c r="K143" s="36">
        <v>26800</v>
      </c>
      <c r="L143" s="36">
        <v>27800</v>
      </c>
      <c r="M143" s="26"/>
      <c r="N143" s="26"/>
      <c r="O143" s="26"/>
    </row>
    <row r="144" spans="1:15" ht="15.75" x14ac:dyDescent="0.25">
      <c r="A144" s="3"/>
      <c r="B144" s="26"/>
      <c r="C144" s="2"/>
      <c r="D144" s="2"/>
      <c r="E144" s="2" t="s">
        <v>93</v>
      </c>
      <c r="F144" s="36">
        <v>5400</v>
      </c>
      <c r="G144" s="36">
        <v>6300</v>
      </c>
      <c r="H144" s="36">
        <v>6500</v>
      </c>
      <c r="I144" s="36">
        <v>6800</v>
      </c>
      <c r="J144" s="36">
        <v>7000</v>
      </c>
      <c r="K144" s="36">
        <v>7100</v>
      </c>
      <c r="L144" s="36">
        <v>7200</v>
      </c>
      <c r="M144" s="26"/>
      <c r="N144" s="26"/>
      <c r="O144" s="26"/>
    </row>
    <row r="145" spans="1:22" ht="15.75" x14ac:dyDescent="0.25">
      <c r="A145" s="3"/>
      <c r="B145" s="26"/>
      <c r="C145" s="2"/>
      <c r="D145" s="2"/>
      <c r="E145" s="2" t="s">
        <v>94</v>
      </c>
      <c r="F145" s="36">
        <v>15700</v>
      </c>
      <c r="G145" s="36">
        <v>16600</v>
      </c>
      <c r="H145" s="67">
        <v>17000</v>
      </c>
      <c r="I145" s="67">
        <v>17600</v>
      </c>
      <c r="J145" s="67">
        <v>18800</v>
      </c>
      <c r="K145" s="67">
        <v>19700</v>
      </c>
      <c r="L145" s="67">
        <v>20600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:22" ht="15.75" x14ac:dyDescent="0.25">
      <c r="A146" s="3"/>
      <c r="B146" s="26"/>
      <c r="C146" s="2"/>
      <c r="D146" s="2"/>
      <c r="E146" s="2"/>
      <c r="F146" s="36"/>
      <c r="G146" s="36"/>
      <c r="H146" s="67"/>
      <c r="I146" s="67"/>
      <c r="J146" s="67"/>
      <c r="K146" s="67"/>
      <c r="L146" s="67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:22" ht="15.75" x14ac:dyDescent="0.25">
      <c r="A147" s="3"/>
      <c r="B147" s="26"/>
      <c r="C147" s="2" t="s">
        <v>95</v>
      </c>
      <c r="D147" s="2"/>
      <c r="E147" s="2"/>
      <c r="F147" s="36">
        <v>40500</v>
      </c>
      <c r="G147" s="36">
        <v>41920</v>
      </c>
      <c r="H147" s="67">
        <v>42690</v>
      </c>
      <c r="I147" s="67">
        <v>43560</v>
      </c>
      <c r="J147" s="67">
        <v>44070</v>
      </c>
      <c r="K147" s="67">
        <v>44500</v>
      </c>
      <c r="L147" s="67">
        <v>45010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:22" ht="15.75" x14ac:dyDescent="0.25">
      <c r="A148" s="3"/>
      <c r="B148" s="26"/>
      <c r="C148" s="2"/>
      <c r="D148" s="2"/>
      <c r="E148" s="2" t="s">
        <v>96</v>
      </c>
      <c r="F148" s="36">
        <v>85760</v>
      </c>
      <c r="G148" s="36">
        <v>86260</v>
      </c>
      <c r="H148" s="67">
        <v>89070</v>
      </c>
      <c r="I148" s="67">
        <v>90510</v>
      </c>
      <c r="J148" s="67">
        <v>92070</v>
      </c>
      <c r="K148" s="67">
        <v>93480</v>
      </c>
      <c r="L148" s="67">
        <v>95120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:22" ht="15.75" x14ac:dyDescent="0.25">
      <c r="A149" s="3"/>
      <c r="B149" s="26"/>
      <c r="C149" s="2"/>
      <c r="D149" s="2"/>
      <c r="E149" s="2" t="s">
        <v>97</v>
      </c>
      <c r="F149" s="36">
        <v>24840</v>
      </c>
      <c r="G149" s="36">
        <v>25190</v>
      </c>
      <c r="H149" s="67">
        <v>24930</v>
      </c>
      <c r="I149" s="67">
        <v>25480</v>
      </c>
      <c r="J149" s="67">
        <v>26150</v>
      </c>
      <c r="K149" s="67">
        <v>26800</v>
      </c>
      <c r="L149" s="67">
        <v>27470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:22" ht="15.75" x14ac:dyDescent="0.25">
      <c r="A150" s="3"/>
      <c r="B150" s="26"/>
      <c r="C150" s="78"/>
      <c r="D150" s="78"/>
      <c r="E150" s="78"/>
      <c r="F150" s="36"/>
      <c r="G150" s="36"/>
      <c r="H150" s="67"/>
      <c r="I150" s="67"/>
      <c r="J150" s="67"/>
      <c r="K150" s="67"/>
      <c r="L150" s="67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:22" ht="24.95" customHeight="1" x14ac:dyDescent="0.25">
      <c r="A151" s="3"/>
      <c r="B151" s="15"/>
      <c r="C151" s="77" t="s">
        <v>98</v>
      </c>
      <c r="D151" s="77"/>
      <c r="E151" s="77"/>
      <c r="F151" s="37">
        <v>1.0482689999999999</v>
      </c>
      <c r="G151" s="37">
        <v>1.0552680000000001</v>
      </c>
      <c r="H151" s="70">
        <v>1.0753569999999999</v>
      </c>
      <c r="I151" s="70">
        <v>1.0629999999999999</v>
      </c>
      <c r="J151" s="70">
        <v>1.0509999999999999</v>
      </c>
      <c r="K151" s="70">
        <v>1.048</v>
      </c>
      <c r="L151" s="70">
        <v>1.048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:22" ht="15.75" x14ac:dyDescent="0.25">
      <c r="A152" s="3"/>
      <c r="B152" s="15"/>
      <c r="C152" s="2"/>
      <c r="D152" s="2"/>
      <c r="E152" s="2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:22" ht="15.75" x14ac:dyDescent="0.25">
      <c r="A153" s="3"/>
      <c r="B153" s="15"/>
      <c r="C153" s="2" t="s">
        <v>92</v>
      </c>
      <c r="D153" s="2"/>
      <c r="E153" s="2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:22" ht="15.75" x14ac:dyDescent="0.25">
      <c r="A154" s="3"/>
      <c r="B154" s="15"/>
      <c r="C154" s="2"/>
      <c r="D154" s="2"/>
      <c r="E154" s="2" t="s">
        <v>99</v>
      </c>
      <c r="F154" s="36">
        <v>11600</v>
      </c>
      <c r="G154" s="36">
        <v>12700</v>
      </c>
      <c r="H154" s="67">
        <v>13100</v>
      </c>
      <c r="I154" s="67">
        <v>13700</v>
      </c>
      <c r="J154" s="67">
        <v>14300</v>
      </c>
      <c r="K154" s="67">
        <v>14800</v>
      </c>
      <c r="L154" s="67">
        <v>15300</v>
      </c>
      <c r="M154" s="26"/>
      <c r="N154" s="26"/>
      <c r="O154" s="26"/>
      <c r="P154" s="60"/>
      <c r="Q154" s="60"/>
      <c r="R154" s="60"/>
      <c r="S154" s="60"/>
      <c r="T154" s="60"/>
      <c r="U154" s="60"/>
      <c r="V154" s="60"/>
    </row>
    <row r="155" spans="1:22" ht="15.75" x14ac:dyDescent="0.25">
      <c r="A155" s="3"/>
      <c r="B155" s="15"/>
      <c r="C155" s="2"/>
      <c r="D155" s="2"/>
      <c r="E155" s="2" t="s">
        <v>100</v>
      </c>
      <c r="F155" s="36">
        <v>9500</v>
      </c>
      <c r="G155" s="36">
        <v>10100</v>
      </c>
      <c r="H155" s="67">
        <v>10500</v>
      </c>
      <c r="I155" s="67">
        <v>10700</v>
      </c>
      <c r="J155" s="67">
        <v>11500</v>
      </c>
      <c r="K155" s="67">
        <v>12000</v>
      </c>
      <c r="L155" s="67">
        <v>12500</v>
      </c>
      <c r="M155" s="26"/>
      <c r="N155" s="26"/>
      <c r="O155" s="26"/>
      <c r="P155" s="60"/>
      <c r="Q155" s="60"/>
      <c r="R155" s="60"/>
      <c r="S155" s="60"/>
      <c r="T155" s="60"/>
      <c r="U155" s="60"/>
      <c r="V155" s="60"/>
    </row>
    <row r="156" spans="1:22" ht="15.75" x14ac:dyDescent="0.25">
      <c r="A156" s="3"/>
      <c r="B156" s="15"/>
      <c r="C156" s="2" t="s">
        <v>101</v>
      </c>
      <c r="D156" s="2"/>
      <c r="E156" s="2"/>
      <c r="F156" s="36"/>
      <c r="G156" s="36"/>
      <c r="H156" s="67"/>
      <c r="I156" s="67"/>
      <c r="J156" s="67"/>
      <c r="K156" s="67"/>
      <c r="L156" s="67"/>
      <c r="M156" s="26"/>
      <c r="N156" s="26"/>
      <c r="O156" s="26"/>
      <c r="P156" s="60"/>
      <c r="Q156" s="60"/>
      <c r="R156" s="60"/>
      <c r="S156" s="60"/>
      <c r="T156" s="60"/>
      <c r="U156" s="60"/>
      <c r="V156" s="60"/>
    </row>
    <row r="157" spans="1:22" ht="15.75" x14ac:dyDescent="0.25">
      <c r="A157" s="3"/>
      <c r="B157" s="15"/>
      <c r="C157" s="2"/>
      <c r="D157" s="2"/>
      <c r="E157" s="2" t="s">
        <v>99</v>
      </c>
      <c r="F157" s="36">
        <v>47600</v>
      </c>
      <c r="G157" s="36">
        <v>47500</v>
      </c>
      <c r="H157" s="67">
        <v>47800</v>
      </c>
      <c r="I157" s="67">
        <v>47300</v>
      </c>
      <c r="J157" s="67">
        <v>46800</v>
      </c>
      <c r="K157" s="67">
        <v>47100</v>
      </c>
      <c r="L157" s="67">
        <v>47400</v>
      </c>
      <c r="M157" s="26"/>
      <c r="N157" s="26"/>
      <c r="O157" s="26"/>
      <c r="P157" s="60"/>
      <c r="Q157" s="60"/>
      <c r="R157" s="60"/>
      <c r="S157" s="60"/>
      <c r="T157" s="60"/>
      <c r="U157" s="60"/>
      <c r="V157" s="60"/>
    </row>
    <row r="158" spans="1:22" ht="15.75" x14ac:dyDescent="0.25">
      <c r="A158" s="3"/>
      <c r="B158" s="15"/>
      <c r="C158" s="2"/>
      <c r="D158" s="2"/>
      <c r="E158" s="2" t="s">
        <v>100</v>
      </c>
      <c r="F158" s="36">
        <v>35200</v>
      </c>
      <c r="G158" s="36">
        <v>35700</v>
      </c>
      <c r="H158" s="67">
        <v>35900</v>
      </c>
      <c r="I158" s="67">
        <v>35300</v>
      </c>
      <c r="J158" s="67">
        <v>34700</v>
      </c>
      <c r="K158" s="67">
        <v>34800</v>
      </c>
      <c r="L158" s="67">
        <v>35000</v>
      </c>
      <c r="M158" s="26"/>
      <c r="N158" s="26"/>
      <c r="O158" s="26"/>
      <c r="P158" s="61"/>
      <c r="Q158" s="61"/>
      <c r="R158" s="61"/>
      <c r="S158" s="61"/>
      <c r="T158" s="61"/>
      <c r="U158" s="61"/>
      <c r="V158" s="61"/>
    </row>
    <row r="159" spans="1:22" ht="15.75" x14ac:dyDescent="0.25">
      <c r="A159" s="3"/>
      <c r="B159" s="15"/>
      <c r="C159" s="2" t="s">
        <v>102</v>
      </c>
      <c r="D159" s="2"/>
      <c r="E159" s="2"/>
      <c r="F159" s="36"/>
      <c r="G159" s="36"/>
      <c r="H159" s="67"/>
      <c r="I159" s="67"/>
      <c r="J159" s="67"/>
      <c r="K159" s="67"/>
      <c r="L159" s="67"/>
      <c r="M159" s="26"/>
      <c r="N159" s="26"/>
      <c r="O159" s="26"/>
      <c r="P159" s="61"/>
      <c r="Q159" s="61"/>
      <c r="R159" s="61"/>
      <c r="S159" s="61"/>
      <c r="T159" s="61"/>
      <c r="U159" s="61"/>
      <c r="V159" s="61"/>
    </row>
    <row r="160" spans="1:22" ht="15.75" x14ac:dyDescent="0.25">
      <c r="A160" s="3"/>
      <c r="B160" s="15"/>
      <c r="C160" s="2"/>
      <c r="D160" s="2"/>
      <c r="E160" s="2" t="s">
        <v>99</v>
      </c>
      <c r="F160" s="36">
        <v>560000</v>
      </c>
      <c r="G160" s="36">
        <v>631000</v>
      </c>
      <c r="H160" s="67">
        <v>677000</v>
      </c>
      <c r="I160" s="67">
        <v>713000</v>
      </c>
      <c r="J160" s="67">
        <v>750000</v>
      </c>
      <c r="K160" s="67">
        <v>783000</v>
      </c>
      <c r="L160" s="67">
        <v>819000</v>
      </c>
      <c r="M160" s="26"/>
      <c r="N160" s="26"/>
      <c r="O160" s="26"/>
      <c r="P160" s="61"/>
      <c r="Q160" s="61"/>
      <c r="R160" s="61"/>
      <c r="S160" s="61"/>
      <c r="T160" s="61"/>
      <c r="U160" s="61"/>
      <c r="V160" s="61"/>
    </row>
    <row r="161" spans="1:22" ht="15.75" x14ac:dyDescent="0.25">
      <c r="A161" s="3"/>
      <c r="B161" s="15"/>
      <c r="C161" s="2"/>
      <c r="D161" s="2"/>
      <c r="E161" s="2" t="s">
        <v>100</v>
      </c>
      <c r="F161" s="36">
        <v>335000</v>
      </c>
      <c r="G161" s="36">
        <v>378000</v>
      </c>
      <c r="H161" s="67">
        <v>404000</v>
      </c>
      <c r="I161" s="67">
        <v>418000</v>
      </c>
      <c r="J161" s="67">
        <v>443000</v>
      </c>
      <c r="K161" s="67">
        <v>465000</v>
      </c>
      <c r="L161" s="67">
        <v>490000</v>
      </c>
      <c r="M161" s="26"/>
      <c r="N161" s="26"/>
      <c r="O161" s="26"/>
      <c r="P161" s="36"/>
      <c r="Q161" s="36"/>
      <c r="R161" s="36"/>
      <c r="S161" s="36"/>
      <c r="T161" s="36"/>
      <c r="U161" s="36"/>
      <c r="V161" s="36"/>
    </row>
    <row r="162" spans="1:22" ht="15.75" x14ac:dyDescent="0.25">
      <c r="A162" s="3"/>
      <c r="B162" s="15"/>
      <c r="C162" s="2"/>
      <c r="D162" s="2"/>
      <c r="E162" s="2"/>
      <c r="F162" s="46"/>
      <c r="G162" s="46"/>
      <c r="H162" s="46"/>
      <c r="I162" s="46"/>
      <c r="J162" s="46"/>
      <c r="K162" s="46"/>
      <c r="L162" s="46"/>
      <c r="M162" s="26"/>
      <c r="N162" s="26"/>
      <c r="O162" s="26"/>
      <c r="P162" s="61"/>
      <c r="Q162" s="61"/>
      <c r="R162" s="61"/>
      <c r="S162" s="61"/>
      <c r="T162" s="61"/>
      <c r="U162" s="61"/>
      <c r="V162" s="61"/>
    </row>
    <row r="163" spans="1:22" ht="16.5" thickBot="1" x14ac:dyDescent="0.3">
      <c r="A163" s="3"/>
      <c r="B163" s="11" t="s">
        <v>103</v>
      </c>
      <c r="C163" s="12"/>
      <c r="D163" s="12"/>
      <c r="E163" s="12"/>
      <c r="F163" s="48"/>
      <c r="G163" s="48"/>
      <c r="H163" s="48"/>
      <c r="I163" s="48"/>
      <c r="J163" s="48"/>
      <c r="K163" s="48"/>
      <c r="L163" s="48"/>
      <c r="M163" s="26"/>
      <c r="N163" s="26"/>
      <c r="O163" s="26"/>
      <c r="P163" s="61"/>
      <c r="Q163" s="61"/>
      <c r="R163" s="61"/>
      <c r="S163" s="61"/>
      <c r="T163" s="61"/>
      <c r="U163" s="61"/>
      <c r="V163" s="61"/>
    </row>
    <row r="164" spans="1:22" ht="16.5" thickTop="1" x14ac:dyDescent="0.25">
      <c r="A164" s="3"/>
      <c r="B164" s="26"/>
      <c r="C164" s="3" t="s">
        <v>23</v>
      </c>
      <c r="D164" s="3"/>
      <c r="E164" s="3"/>
      <c r="F164" s="32">
        <v>535600</v>
      </c>
      <c r="G164" s="32">
        <v>545331</v>
      </c>
      <c r="H164" s="69">
        <v>559114</v>
      </c>
      <c r="I164" s="69">
        <v>582000</v>
      </c>
      <c r="J164" s="69">
        <v>553000</v>
      </c>
      <c r="K164" s="69">
        <v>527000</v>
      </c>
      <c r="L164" s="69">
        <v>537000</v>
      </c>
      <c r="M164" s="26"/>
      <c r="N164" s="26"/>
      <c r="O164" s="26"/>
      <c r="P164" s="61"/>
      <c r="Q164" s="61"/>
      <c r="R164" s="61"/>
      <c r="S164" s="61"/>
      <c r="T164" s="61"/>
      <c r="U164" s="61"/>
      <c r="V164" s="61"/>
    </row>
    <row r="165" spans="1:22" ht="15.75" x14ac:dyDescent="0.25">
      <c r="A165" s="3"/>
      <c r="B165" s="15"/>
      <c r="C165" s="2"/>
      <c r="D165" s="2"/>
      <c r="E165" s="2"/>
      <c r="F165" s="50"/>
      <c r="G165" s="50"/>
      <c r="H165" s="50"/>
      <c r="I165" s="49"/>
      <c r="J165" s="49"/>
      <c r="K165" s="49"/>
      <c r="L165" s="49"/>
      <c r="M165" s="26"/>
      <c r="N165" s="26"/>
      <c r="O165" s="26"/>
      <c r="P165" s="36"/>
      <c r="Q165" s="36"/>
      <c r="R165" s="36"/>
      <c r="S165" s="36"/>
      <c r="T165" s="36"/>
      <c r="U165" s="36"/>
      <c r="V165" s="36"/>
    </row>
    <row r="166" spans="1:22" x14ac:dyDescent="0.2">
      <c r="A166" s="26"/>
      <c r="B166" s="26"/>
      <c r="C166" s="26"/>
      <c r="D166" s="26"/>
      <c r="E166" s="26"/>
      <c r="F166" s="46"/>
      <c r="G166" s="46"/>
      <c r="H166" s="46"/>
      <c r="I166" s="46"/>
      <c r="J166" s="46"/>
      <c r="K166" s="46"/>
      <c r="L166" s="46"/>
      <c r="M166" s="26"/>
      <c r="N166" s="26"/>
      <c r="O166" s="26"/>
      <c r="P166" s="61"/>
      <c r="Q166" s="61"/>
      <c r="R166" s="61"/>
      <c r="S166" s="61"/>
      <c r="T166" s="61"/>
      <c r="U166" s="61"/>
      <c r="V166" s="61"/>
    </row>
    <row r="167" spans="1:22" s="4" customFormat="1" ht="49.5" customHeight="1" x14ac:dyDescent="0.2">
      <c r="A167" s="13" t="s">
        <v>104</v>
      </c>
      <c r="B167" s="15"/>
      <c r="C167" s="18"/>
      <c r="D167" s="18"/>
      <c r="E167" s="18"/>
      <c r="F167" s="47"/>
      <c r="G167" s="47"/>
      <c r="H167" s="47"/>
      <c r="I167" s="47"/>
      <c r="J167" s="47"/>
      <c r="K167" s="47"/>
      <c r="L167" s="47"/>
      <c r="P167" s="61"/>
      <c r="Q167" s="61"/>
      <c r="R167" s="61"/>
      <c r="S167" s="61"/>
      <c r="T167" s="61"/>
      <c r="U167" s="61"/>
      <c r="V167" s="61"/>
    </row>
    <row r="168" spans="1:22" ht="21" customHeight="1" thickBot="1" x14ac:dyDescent="0.3">
      <c r="A168" s="3"/>
      <c r="B168" s="11" t="s">
        <v>105</v>
      </c>
      <c r="C168" s="12"/>
      <c r="D168" s="12"/>
      <c r="E168" s="12"/>
      <c r="F168" s="48"/>
      <c r="G168" s="48"/>
      <c r="H168" s="48"/>
      <c r="I168" s="48"/>
      <c r="J168" s="48"/>
      <c r="K168" s="48"/>
      <c r="L168" s="48"/>
      <c r="M168" s="26"/>
      <c r="N168" s="26"/>
      <c r="O168" s="26"/>
      <c r="P168" s="61"/>
      <c r="Q168" s="61"/>
      <c r="R168" s="61"/>
      <c r="S168" s="61"/>
      <c r="T168" s="61"/>
      <c r="U168" s="61"/>
      <c r="V168" s="61"/>
    </row>
    <row r="169" spans="1:22" ht="16.5" thickTop="1" x14ac:dyDescent="0.25">
      <c r="A169" s="3"/>
      <c r="B169" s="26"/>
      <c r="C169" s="3" t="s">
        <v>23</v>
      </c>
      <c r="D169" s="3"/>
      <c r="E169" s="3"/>
      <c r="F169" s="32">
        <v>910415</v>
      </c>
      <c r="G169" s="69">
        <v>927876</v>
      </c>
      <c r="H169" s="69">
        <v>951151</v>
      </c>
      <c r="I169" s="69">
        <v>969800</v>
      </c>
      <c r="J169" s="69">
        <v>1009000</v>
      </c>
      <c r="K169" s="69">
        <v>1029400</v>
      </c>
      <c r="L169" s="69">
        <v>1055100</v>
      </c>
      <c r="M169" s="26"/>
      <c r="N169" s="26"/>
      <c r="O169" s="26"/>
      <c r="P169" s="62"/>
      <c r="Q169" s="62"/>
      <c r="R169" s="62"/>
      <c r="S169" s="62"/>
      <c r="T169" s="62"/>
      <c r="U169" s="62"/>
      <c r="V169" s="62"/>
    </row>
    <row r="170" spans="1:22" ht="12" customHeight="1" x14ac:dyDescent="0.25">
      <c r="A170" s="3"/>
      <c r="B170" s="2"/>
      <c r="C170" s="16"/>
      <c r="D170" s="2"/>
      <c r="E170" s="2"/>
      <c r="F170" s="23"/>
      <c r="G170" s="40"/>
      <c r="H170" s="40"/>
      <c r="I170" s="40"/>
      <c r="J170" s="40"/>
      <c r="K170" s="40"/>
      <c r="L170" s="40"/>
      <c r="M170" s="26"/>
      <c r="N170" s="26"/>
      <c r="O170" s="26"/>
      <c r="P170" s="63"/>
      <c r="Q170" s="63"/>
      <c r="R170" s="63"/>
      <c r="S170" s="63"/>
      <c r="T170" s="63"/>
      <c r="U170" s="63"/>
      <c r="V170" s="63"/>
    </row>
    <row r="171" spans="1:22" ht="18" customHeight="1" x14ac:dyDescent="0.25">
      <c r="A171" s="3"/>
      <c r="B171" s="2"/>
      <c r="C171" s="16" t="s">
        <v>106</v>
      </c>
      <c r="D171" s="2"/>
      <c r="E171" s="2"/>
      <c r="F171" s="27">
        <v>692814</v>
      </c>
      <c r="G171" s="34">
        <v>706246</v>
      </c>
      <c r="H171" s="34">
        <v>721972</v>
      </c>
      <c r="I171" s="34">
        <v>751900</v>
      </c>
      <c r="J171" s="34">
        <v>779800</v>
      </c>
      <c r="K171" s="34">
        <v>800700</v>
      </c>
      <c r="L171" s="34">
        <v>827000</v>
      </c>
      <c r="M171" s="26"/>
      <c r="N171" s="26"/>
      <c r="O171" s="26"/>
      <c r="P171" s="64"/>
      <c r="Q171" s="64"/>
      <c r="R171" s="64"/>
      <c r="S171" s="64"/>
      <c r="T171" s="64"/>
      <c r="U171" s="64"/>
      <c r="V171" s="64"/>
    </row>
    <row r="172" spans="1:22" ht="15.75" x14ac:dyDescent="0.25">
      <c r="A172" s="3"/>
      <c r="B172" s="26"/>
      <c r="C172" s="16" t="s">
        <v>107</v>
      </c>
      <c r="D172" s="2"/>
      <c r="E172" s="2"/>
      <c r="F172" s="27">
        <v>217601</v>
      </c>
      <c r="G172" s="34">
        <v>221630</v>
      </c>
      <c r="H172" s="34">
        <v>229179</v>
      </c>
      <c r="I172" s="34">
        <v>217900</v>
      </c>
      <c r="J172" s="34">
        <v>229200</v>
      </c>
      <c r="K172" s="34">
        <v>228700</v>
      </c>
      <c r="L172" s="34">
        <v>228100</v>
      </c>
      <c r="M172" s="26"/>
      <c r="N172" s="26"/>
      <c r="O172" s="26"/>
      <c r="P172" s="64"/>
      <c r="Q172" s="64"/>
      <c r="R172" s="64"/>
      <c r="S172" s="64"/>
      <c r="T172" s="64"/>
      <c r="U172" s="64"/>
      <c r="V172" s="64"/>
    </row>
    <row r="173" spans="1:22" ht="9" customHeight="1" x14ac:dyDescent="0.25">
      <c r="A173" s="3"/>
      <c r="B173" s="2"/>
      <c r="C173" s="2"/>
      <c r="D173" s="2"/>
      <c r="E173" s="2"/>
      <c r="F173" s="23"/>
      <c r="G173" s="40"/>
      <c r="H173" s="40"/>
      <c r="I173" s="40"/>
      <c r="J173" s="40"/>
      <c r="K173" s="40"/>
      <c r="L173" s="40"/>
      <c r="M173" s="26"/>
      <c r="N173" s="26"/>
      <c r="O173" s="26"/>
      <c r="P173" s="65"/>
      <c r="Q173" s="65"/>
      <c r="R173" s="65"/>
      <c r="S173" s="65"/>
      <c r="T173" s="65"/>
      <c r="U173" s="65"/>
      <c r="V173" s="65"/>
    </row>
    <row r="174" spans="1:22" ht="15.75" customHeight="1" x14ac:dyDescent="0.25">
      <c r="A174" s="3"/>
      <c r="B174" s="2"/>
      <c r="C174" s="16" t="s">
        <v>108</v>
      </c>
      <c r="D174" s="2"/>
      <c r="E174" s="2"/>
      <c r="F174" s="27">
        <v>21300</v>
      </c>
      <c r="G174" s="34">
        <v>21300</v>
      </c>
      <c r="H174" s="34">
        <v>21600</v>
      </c>
      <c r="I174" s="34">
        <v>22100</v>
      </c>
      <c r="J174" s="34">
        <v>22500</v>
      </c>
      <c r="K174" s="34">
        <v>22900</v>
      </c>
      <c r="L174" s="34">
        <v>23300</v>
      </c>
      <c r="M174" s="26"/>
      <c r="N174" s="26"/>
      <c r="O174" s="26"/>
      <c r="P174" s="65"/>
      <c r="Q174" s="65"/>
      <c r="R174" s="65"/>
      <c r="S174" s="65"/>
      <c r="T174" s="65"/>
      <c r="U174" s="65"/>
      <c r="V174" s="65"/>
    </row>
    <row r="175" spans="1:22" ht="15.75" x14ac:dyDescent="0.25">
      <c r="A175" s="3"/>
      <c r="B175" s="26"/>
      <c r="C175" s="16" t="s">
        <v>109</v>
      </c>
      <c r="D175" s="2"/>
      <c r="E175" s="2"/>
      <c r="F175" s="27">
        <v>11400</v>
      </c>
      <c r="G175" s="34">
        <v>11800</v>
      </c>
      <c r="H175" s="34">
        <v>12000</v>
      </c>
      <c r="I175" s="34">
        <v>12400</v>
      </c>
      <c r="J175" s="34">
        <v>12800</v>
      </c>
      <c r="K175" s="34">
        <v>12800</v>
      </c>
      <c r="L175" s="34">
        <v>12500</v>
      </c>
      <c r="M175" s="26"/>
      <c r="N175" s="26"/>
      <c r="O175" s="26"/>
      <c r="P175" s="64"/>
      <c r="Q175" s="64"/>
      <c r="R175" s="64"/>
      <c r="S175" s="64"/>
      <c r="T175" s="64"/>
      <c r="U175" s="64"/>
      <c r="V175" s="64"/>
    </row>
    <row r="176" spans="1:22" ht="9" customHeight="1" x14ac:dyDescent="0.25">
      <c r="A176" s="3"/>
      <c r="B176" s="2"/>
      <c r="C176" s="2"/>
      <c r="D176" s="2"/>
      <c r="E176" s="2"/>
      <c r="F176" s="27"/>
      <c r="G176" s="34"/>
      <c r="H176" s="34"/>
      <c r="I176" s="34"/>
      <c r="J176" s="34"/>
      <c r="K176" s="34"/>
      <c r="L176" s="34"/>
      <c r="M176" s="26"/>
      <c r="N176" s="26"/>
      <c r="O176" s="26"/>
      <c r="P176" s="65"/>
      <c r="Q176" s="65"/>
      <c r="R176" s="65"/>
      <c r="S176" s="65"/>
      <c r="T176" s="65"/>
      <c r="U176" s="65"/>
      <c r="V176" s="65"/>
    </row>
    <row r="177" spans="1:22" ht="18" customHeight="1" x14ac:dyDescent="0.25">
      <c r="A177" s="3"/>
      <c r="B177" s="2"/>
      <c r="C177" s="16" t="s">
        <v>110</v>
      </c>
      <c r="D177" s="2"/>
      <c r="E177" s="2"/>
      <c r="F177" s="27">
        <v>31500</v>
      </c>
      <c r="G177" s="34">
        <v>32200</v>
      </c>
      <c r="H177" s="34">
        <v>32200</v>
      </c>
      <c r="I177" s="34">
        <v>32700</v>
      </c>
      <c r="J177" s="34">
        <v>33300</v>
      </c>
      <c r="K177" s="34">
        <v>33600</v>
      </c>
      <c r="L177" s="34">
        <v>34100</v>
      </c>
      <c r="M177" s="26"/>
      <c r="N177" s="26"/>
      <c r="O177" s="26"/>
      <c r="P177" s="65"/>
      <c r="Q177" s="65"/>
      <c r="R177" s="65"/>
      <c r="S177" s="65"/>
      <c r="T177" s="65"/>
      <c r="U177" s="65"/>
      <c r="V177" s="65"/>
    </row>
    <row r="178" spans="1:22" ht="15.75" x14ac:dyDescent="0.25">
      <c r="A178" s="3"/>
      <c r="B178" s="26"/>
      <c r="C178" s="16" t="s">
        <v>111</v>
      </c>
      <c r="D178" s="2"/>
      <c r="E178" s="2"/>
      <c r="F178" s="27">
        <v>15300</v>
      </c>
      <c r="G178" s="34">
        <v>15600</v>
      </c>
      <c r="H178" s="34">
        <v>15800</v>
      </c>
      <c r="I178" s="34">
        <v>16300</v>
      </c>
      <c r="J178" s="34">
        <v>16700</v>
      </c>
      <c r="K178" s="34">
        <v>17000</v>
      </c>
      <c r="L178" s="34">
        <v>17300</v>
      </c>
      <c r="M178" s="26"/>
      <c r="N178" s="26"/>
      <c r="O178" s="26"/>
      <c r="P178" s="64"/>
      <c r="Q178" s="64"/>
      <c r="R178" s="64"/>
      <c r="S178" s="64"/>
      <c r="T178" s="64"/>
      <c r="U178" s="64"/>
      <c r="V178" s="64"/>
    </row>
    <row r="179" spans="1:22" ht="9" customHeight="1" x14ac:dyDescent="0.25">
      <c r="A179" s="3"/>
      <c r="B179" s="2"/>
      <c r="C179" s="2"/>
      <c r="D179" s="2"/>
      <c r="E179" s="2"/>
      <c r="F179" s="23"/>
      <c r="G179" s="40"/>
      <c r="H179" s="40"/>
      <c r="I179" s="40"/>
      <c r="J179" s="40"/>
      <c r="K179" s="40"/>
      <c r="L179" s="40"/>
      <c r="M179" s="26"/>
      <c r="N179" s="26"/>
      <c r="O179" s="26"/>
      <c r="P179" s="65"/>
      <c r="Q179" s="65"/>
      <c r="R179" s="65"/>
      <c r="S179" s="65"/>
      <c r="T179" s="65"/>
      <c r="U179" s="65"/>
      <c r="V179" s="65"/>
    </row>
    <row r="180" spans="1:22" ht="18" customHeight="1" x14ac:dyDescent="0.25">
      <c r="A180" s="3"/>
      <c r="B180" s="2"/>
      <c r="C180" s="16" t="s">
        <v>112</v>
      </c>
      <c r="D180" s="2"/>
      <c r="E180" s="2"/>
      <c r="F180" s="33">
        <v>1.033032</v>
      </c>
      <c r="G180" s="71">
        <v>1.0301899999999999</v>
      </c>
      <c r="H180" s="71">
        <v>1.036969</v>
      </c>
      <c r="I180" s="40">
        <v>1.04</v>
      </c>
      <c r="J180" s="40">
        <v>1.04</v>
      </c>
      <c r="K180" s="40">
        <v>1.04</v>
      </c>
      <c r="L180" s="40">
        <v>1.04</v>
      </c>
      <c r="M180" s="26"/>
      <c r="N180" s="26"/>
      <c r="O180" s="26"/>
      <c r="P180" s="65"/>
      <c r="Q180" s="65"/>
      <c r="R180" s="65"/>
      <c r="S180" s="65"/>
      <c r="T180" s="65"/>
      <c r="U180" s="65"/>
      <c r="V180" s="65"/>
    </row>
    <row r="181" spans="1:22" ht="18" customHeight="1" x14ac:dyDescent="0.25">
      <c r="A181" s="3"/>
      <c r="B181" s="2"/>
      <c r="C181" s="16" t="s">
        <v>113</v>
      </c>
      <c r="D181" s="2"/>
      <c r="E181" s="2"/>
      <c r="F181" s="33">
        <v>1.2477993407451868</v>
      </c>
      <c r="G181" s="71">
        <v>1.199684</v>
      </c>
      <c r="H181" s="71">
        <v>1.2028508783134169</v>
      </c>
      <c r="I181" s="71">
        <v>1.08202100004603</v>
      </c>
      <c r="J181" s="71">
        <v>1.0755864250355009</v>
      </c>
      <c r="K181" s="71">
        <v>1.0533659356358021</v>
      </c>
      <c r="L181" s="71">
        <v>1.052485282956849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:22" s="4" customFormat="1" ht="12" customHeight="1" x14ac:dyDescent="0.25">
      <c r="A182" s="3"/>
      <c r="B182" s="15"/>
      <c r="C182" s="2"/>
      <c r="D182" s="2"/>
      <c r="E182" s="2"/>
      <c r="G182" s="47"/>
      <c r="H182" s="47"/>
      <c r="I182" s="47"/>
      <c r="J182" s="47"/>
      <c r="K182" s="47"/>
      <c r="L182" s="47"/>
    </row>
    <row r="183" spans="1:22" ht="15" customHeight="1" thickBot="1" x14ac:dyDescent="0.3">
      <c r="A183" s="3"/>
      <c r="B183" s="11" t="s">
        <v>114</v>
      </c>
      <c r="C183" s="12"/>
      <c r="D183" s="12"/>
      <c r="E183" s="12"/>
      <c r="F183" s="66"/>
      <c r="G183" s="48"/>
      <c r="H183" s="48"/>
      <c r="I183" s="48"/>
      <c r="J183" s="48"/>
      <c r="K183" s="48"/>
      <c r="L183" s="48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:22" ht="16.5" thickTop="1" x14ac:dyDescent="0.25">
      <c r="A184" s="3"/>
      <c r="B184" s="2"/>
      <c r="C184" s="3" t="s">
        <v>115</v>
      </c>
      <c r="D184" s="3"/>
      <c r="E184" s="3"/>
      <c r="F184" s="55">
        <v>7237862</v>
      </c>
      <c r="G184" s="55">
        <v>7467700</v>
      </c>
      <c r="H184" s="55">
        <v>7366900</v>
      </c>
      <c r="I184" s="55">
        <v>7303100</v>
      </c>
      <c r="J184" s="55">
        <v>7513900</v>
      </c>
      <c r="K184" s="55">
        <v>7743200</v>
      </c>
      <c r="L184" s="55">
        <v>8323600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:22" ht="15.75" x14ac:dyDescent="0.25">
      <c r="A185" s="3"/>
      <c r="B185" s="2"/>
      <c r="C185" s="2" t="s">
        <v>116</v>
      </c>
      <c r="D185" s="2"/>
      <c r="E185" s="2"/>
      <c r="F185" s="24">
        <v>6759561.6349520944</v>
      </c>
      <c r="G185" s="24">
        <v>7021000</v>
      </c>
      <c r="H185" s="24">
        <v>7197900</v>
      </c>
      <c r="I185" s="24">
        <v>7485000</v>
      </c>
      <c r="J185" s="24">
        <v>7684400</v>
      </c>
      <c r="K185" s="24">
        <v>7938500</v>
      </c>
      <c r="L185" s="24">
        <v>8260200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:22" ht="15.75" x14ac:dyDescent="0.25">
      <c r="A186" s="3"/>
      <c r="B186" s="2"/>
      <c r="C186" s="2"/>
      <c r="D186" s="2"/>
      <c r="E186" s="2"/>
      <c r="F186" s="52"/>
      <c r="G186" s="52"/>
      <c r="H186" s="72"/>
      <c r="I186" s="72"/>
      <c r="J186" s="72"/>
      <c r="K186" s="72"/>
      <c r="L186" s="72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:22" ht="15.75" x14ac:dyDescent="0.25">
      <c r="A187" s="3"/>
      <c r="B187" s="2"/>
      <c r="C187" s="2" t="s">
        <v>117</v>
      </c>
      <c r="D187" s="2"/>
      <c r="E187" s="2"/>
      <c r="F187" s="52"/>
      <c r="G187" s="52"/>
      <c r="H187" s="72"/>
      <c r="I187" s="72"/>
      <c r="J187" s="72"/>
      <c r="K187" s="72"/>
      <c r="L187" s="72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:22" ht="15.75" x14ac:dyDescent="0.25">
      <c r="A188" s="3"/>
      <c r="B188" s="2"/>
      <c r="C188" s="2"/>
      <c r="D188" s="2" t="s">
        <v>118</v>
      </c>
      <c r="E188" s="2"/>
      <c r="F188" s="24">
        <v>1793811.6334856679</v>
      </c>
      <c r="G188" s="24">
        <v>1865600</v>
      </c>
      <c r="H188" s="24">
        <v>1917500</v>
      </c>
      <c r="I188" s="24">
        <v>2131200</v>
      </c>
      <c r="J188" s="24">
        <v>2250400</v>
      </c>
      <c r="K188" s="24">
        <v>2328500</v>
      </c>
      <c r="L188" s="24">
        <v>2407800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:22" ht="15.75" x14ac:dyDescent="0.25">
      <c r="A189" s="3"/>
      <c r="B189" s="2"/>
      <c r="C189" s="2"/>
      <c r="D189" s="2" t="s">
        <v>119</v>
      </c>
      <c r="E189" s="2"/>
      <c r="F189" s="58"/>
      <c r="G189" s="58"/>
      <c r="H189" s="73"/>
      <c r="I189" s="73"/>
      <c r="J189" s="73"/>
      <c r="K189" s="73"/>
      <c r="L189" s="73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:22" ht="14.25" customHeight="1" x14ac:dyDescent="0.25">
      <c r="A190" s="3"/>
      <c r="B190" s="2"/>
      <c r="C190" s="2"/>
      <c r="D190" s="2"/>
      <c r="E190" s="2" t="s">
        <v>120</v>
      </c>
      <c r="F190" s="24">
        <v>3001893.0279884525</v>
      </c>
      <c r="G190" s="24">
        <v>3131900</v>
      </c>
      <c r="H190" s="24">
        <v>3236500</v>
      </c>
      <c r="I190" s="24">
        <v>3308700</v>
      </c>
      <c r="J190" s="24">
        <v>3351900</v>
      </c>
      <c r="K190" s="24">
        <v>3449100</v>
      </c>
      <c r="L190" s="24">
        <v>3585900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:22" ht="15.75" x14ac:dyDescent="0.25">
      <c r="A191" s="3"/>
      <c r="B191" s="2"/>
      <c r="C191" s="2"/>
      <c r="D191" s="2" t="s">
        <v>121</v>
      </c>
      <c r="E191" s="2"/>
      <c r="F191" s="24">
        <v>1963856.9734779736</v>
      </c>
      <c r="G191" s="24">
        <v>2023400</v>
      </c>
      <c r="H191" s="24">
        <v>2043800</v>
      </c>
      <c r="I191" s="24">
        <v>2045000</v>
      </c>
      <c r="J191" s="24">
        <v>2082100</v>
      </c>
      <c r="K191" s="24">
        <v>2160900</v>
      </c>
      <c r="L191" s="24">
        <v>2266600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:22" ht="15.75" x14ac:dyDescent="0.25">
      <c r="A192" s="3"/>
      <c r="B192" s="2"/>
      <c r="C192" s="2"/>
      <c r="D192" s="2"/>
      <c r="E192" s="2"/>
      <c r="F192" s="59"/>
      <c r="G192" s="59"/>
      <c r="H192" s="59"/>
      <c r="I192" s="59"/>
      <c r="J192" s="59"/>
      <c r="K192" s="59"/>
      <c r="L192" s="59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:14" s="18" customFormat="1" ht="18.75" x14ac:dyDescent="0.25">
      <c r="A193" s="13"/>
      <c r="C193" s="2" t="s">
        <v>122</v>
      </c>
      <c r="D193" s="2"/>
      <c r="E193" s="2"/>
      <c r="F193" s="56">
        <v>36538170.999741048</v>
      </c>
      <c r="G193" s="56">
        <v>37951100</v>
      </c>
      <c r="H193" s="56">
        <v>38907500</v>
      </c>
      <c r="I193" s="56">
        <v>40459400</v>
      </c>
      <c r="J193" s="56">
        <v>41537500</v>
      </c>
      <c r="K193" s="56">
        <v>42911100</v>
      </c>
      <c r="L193" s="56">
        <v>44650000</v>
      </c>
    </row>
    <row r="194" spans="1:14" ht="18.75" x14ac:dyDescent="0.25">
      <c r="A194" s="13"/>
      <c r="B194" s="15"/>
      <c r="C194" s="2" t="s">
        <v>123</v>
      </c>
      <c r="D194" s="2"/>
      <c r="E194" s="2"/>
      <c r="F194" s="57">
        <v>373326</v>
      </c>
      <c r="G194" s="57">
        <v>375978</v>
      </c>
      <c r="H194" s="57">
        <v>376379</v>
      </c>
      <c r="I194" s="57">
        <v>377569</v>
      </c>
      <c r="J194" s="57">
        <v>376474</v>
      </c>
      <c r="K194" s="57">
        <v>379665</v>
      </c>
      <c r="L194" s="57">
        <v>384841</v>
      </c>
      <c r="M194" s="26"/>
      <c r="N194" s="26"/>
    </row>
    <row r="195" spans="1:14" ht="18.75" x14ac:dyDescent="0.25">
      <c r="A195" s="13"/>
      <c r="B195" s="15"/>
      <c r="C195" s="2"/>
      <c r="D195" s="2"/>
      <c r="E195" s="2"/>
      <c r="F195" s="49"/>
      <c r="G195" s="51"/>
      <c r="H195" s="51"/>
      <c r="I195" s="51"/>
      <c r="J195" s="51"/>
      <c r="K195" s="51"/>
      <c r="L195" s="51"/>
      <c r="M195" s="26"/>
      <c r="N195" s="26"/>
    </row>
    <row r="196" spans="1:14" s="4" customFormat="1" ht="49.5" customHeight="1" x14ac:dyDescent="0.2">
      <c r="A196" s="13" t="s">
        <v>124</v>
      </c>
      <c r="B196" s="15"/>
      <c r="C196" s="18"/>
      <c r="D196" s="18"/>
      <c r="E196" s="18"/>
      <c r="F196" s="47"/>
      <c r="G196" s="47"/>
      <c r="H196" s="47"/>
      <c r="I196" s="47"/>
      <c r="J196" s="47"/>
      <c r="K196" s="47"/>
      <c r="L196" s="47"/>
    </row>
    <row r="197" spans="1:14" ht="16.5" thickBot="1" x14ac:dyDescent="0.3">
      <c r="A197" s="3"/>
      <c r="B197" s="11" t="s">
        <v>124</v>
      </c>
      <c r="C197" s="12"/>
      <c r="D197" s="12"/>
      <c r="E197" s="12"/>
      <c r="F197" s="48"/>
      <c r="G197" s="48"/>
      <c r="H197" s="48"/>
      <c r="I197" s="48"/>
      <c r="J197" s="48"/>
      <c r="K197" s="48"/>
      <c r="L197" s="48"/>
      <c r="M197" s="26"/>
      <c r="N197" s="26"/>
    </row>
    <row r="198" spans="1:14" ht="16.5" thickTop="1" x14ac:dyDescent="0.25">
      <c r="A198" s="3"/>
      <c r="B198" s="17"/>
      <c r="C198" s="74" t="s">
        <v>125</v>
      </c>
      <c r="D198" s="17"/>
      <c r="E198" s="17"/>
      <c r="F198" s="32">
        <v>292955300</v>
      </c>
      <c r="G198" s="32">
        <v>308183700</v>
      </c>
      <c r="H198" s="32">
        <v>317723000</v>
      </c>
      <c r="I198" s="32">
        <v>328850000</v>
      </c>
      <c r="J198" s="32">
        <v>340799000</v>
      </c>
      <c r="K198" s="32">
        <v>350381000</v>
      </c>
      <c r="L198" s="32">
        <v>361736000</v>
      </c>
      <c r="M198" s="26"/>
      <c r="N198" s="26"/>
    </row>
    <row r="199" spans="1:14" ht="15.75" x14ac:dyDescent="0.25">
      <c r="A199" s="3"/>
      <c r="B199" s="17"/>
      <c r="C199" s="17" t="s">
        <v>126</v>
      </c>
      <c r="D199" s="17"/>
      <c r="E199" s="17"/>
      <c r="F199" s="27">
        <v>285356800</v>
      </c>
      <c r="G199" s="27">
        <v>299103100</v>
      </c>
      <c r="H199" s="27">
        <v>307581000</v>
      </c>
      <c r="I199" s="27">
        <v>317221000</v>
      </c>
      <c r="J199" s="27">
        <v>327423000</v>
      </c>
      <c r="K199" s="27">
        <v>335066000</v>
      </c>
      <c r="L199" s="27">
        <v>344347000</v>
      </c>
      <c r="M199" s="26"/>
      <c r="N199" s="67"/>
    </row>
    <row r="200" spans="1:14" ht="15.75" x14ac:dyDescent="0.25">
      <c r="A200" s="3"/>
      <c r="B200" s="17"/>
      <c r="C200" s="74"/>
      <c r="D200" s="17"/>
      <c r="E200" s="17"/>
      <c r="F200" s="27"/>
      <c r="G200" s="27"/>
      <c r="H200" s="27"/>
      <c r="I200" s="27"/>
      <c r="J200" s="27"/>
      <c r="K200" s="27"/>
      <c r="L200" s="27"/>
      <c r="M200" s="26"/>
      <c r="N200" s="26"/>
    </row>
    <row r="201" spans="1:14" ht="15.75" x14ac:dyDescent="0.25">
      <c r="A201" s="3"/>
      <c r="B201" s="17"/>
      <c r="C201" s="17" t="s">
        <v>127</v>
      </c>
      <c r="D201" s="17"/>
      <c r="E201" s="17"/>
      <c r="F201" s="34">
        <v>282379100</v>
      </c>
      <c r="G201" s="34">
        <v>295994200</v>
      </c>
      <c r="H201" s="34">
        <v>304439000</v>
      </c>
      <c r="I201" s="34">
        <v>314154000</v>
      </c>
      <c r="J201" s="34">
        <v>324211000</v>
      </c>
      <c r="K201" s="34">
        <v>331751000</v>
      </c>
      <c r="L201" s="34">
        <v>340956000</v>
      </c>
      <c r="M201" s="26"/>
      <c r="N201" s="26"/>
    </row>
    <row r="202" spans="1:14" ht="15.75" x14ac:dyDescent="0.25">
      <c r="A202" s="3"/>
      <c r="B202" s="17"/>
      <c r="C202" s="17" t="s">
        <v>128</v>
      </c>
      <c r="D202" s="17"/>
      <c r="E202" s="17"/>
      <c r="F202" s="27">
        <v>2972300</v>
      </c>
      <c r="G202" s="27">
        <v>3101700</v>
      </c>
      <c r="H202" s="27">
        <v>3137000</v>
      </c>
      <c r="I202" s="27">
        <v>3060000</v>
      </c>
      <c r="J202" s="27">
        <v>3205000</v>
      </c>
      <c r="K202" s="27">
        <v>3308000</v>
      </c>
      <c r="L202" s="27">
        <v>3383000</v>
      </c>
      <c r="M202" s="26"/>
      <c r="N202" s="26"/>
    </row>
    <row r="203" spans="1:14" ht="15.75" x14ac:dyDescent="0.25">
      <c r="A203" s="3"/>
      <c r="B203" s="17"/>
      <c r="C203" s="17" t="s">
        <v>129</v>
      </c>
      <c r="D203" s="17"/>
      <c r="E203" s="17"/>
      <c r="F203" s="27">
        <v>5400</v>
      </c>
      <c r="G203" s="27">
        <v>7200</v>
      </c>
      <c r="H203" s="27">
        <v>5000</v>
      </c>
      <c r="I203" s="27">
        <v>7000</v>
      </c>
      <c r="J203" s="27">
        <v>7000</v>
      </c>
      <c r="K203" s="27">
        <v>7000</v>
      </c>
      <c r="L203" s="27">
        <v>8000</v>
      </c>
      <c r="M203" s="26"/>
      <c r="N203" s="26"/>
    </row>
    <row r="204" spans="1:14" ht="15.75" x14ac:dyDescent="0.25">
      <c r="A204" s="3"/>
      <c r="B204" s="17"/>
      <c r="C204" s="17"/>
      <c r="D204" s="17"/>
      <c r="E204" s="17"/>
      <c r="F204" s="27"/>
      <c r="G204" s="27"/>
      <c r="H204" s="27"/>
      <c r="I204" s="27"/>
      <c r="J204" s="27"/>
      <c r="K204" s="27"/>
      <c r="L204" s="27"/>
      <c r="M204" s="26"/>
      <c r="N204" s="26"/>
    </row>
    <row r="205" spans="1:14" ht="15.75" x14ac:dyDescent="0.25">
      <c r="A205" s="3"/>
      <c r="B205" s="17"/>
      <c r="C205" s="17" t="s">
        <v>130</v>
      </c>
      <c r="D205" s="17"/>
      <c r="E205" s="17"/>
      <c r="F205" s="27">
        <v>7597500</v>
      </c>
      <c r="G205" s="27">
        <v>9079400</v>
      </c>
      <c r="H205" s="27">
        <v>10140000</v>
      </c>
      <c r="I205" s="27">
        <v>11627000</v>
      </c>
      <c r="J205" s="27">
        <v>13374000</v>
      </c>
      <c r="K205" s="27">
        <v>15313000</v>
      </c>
      <c r="L205" s="27">
        <v>17387000</v>
      </c>
      <c r="M205" s="26"/>
      <c r="N205" s="26"/>
    </row>
    <row r="206" spans="1:14" ht="15.75" x14ac:dyDescent="0.25">
      <c r="A206" s="3"/>
      <c r="B206" s="17"/>
      <c r="C206" s="17" t="s">
        <v>131</v>
      </c>
      <c r="D206" s="17"/>
      <c r="E206" s="17"/>
      <c r="F206" s="27">
        <v>1000</v>
      </c>
      <c r="G206" s="27">
        <v>1200</v>
      </c>
      <c r="H206" s="27">
        <v>2000</v>
      </c>
      <c r="I206" s="27">
        <v>2000</v>
      </c>
      <c r="J206" s="27">
        <v>2000</v>
      </c>
      <c r="K206" s="27">
        <v>2000</v>
      </c>
      <c r="L206" s="27">
        <v>2000</v>
      </c>
      <c r="M206" s="26"/>
      <c r="N206" s="26"/>
    </row>
    <row r="207" spans="1:14" ht="15.75" x14ac:dyDescent="0.25">
      <c r="A207" s="3"/>
      <c r="B207" s="17"/>
      <c r="C207" s="17"/>
      <c r="D207" s="17"/>
      <c r="E207" s="17"/>
      <c r="F207" s="27"/>
      <c r="G207" s="27"/>
      <c r="H207" s="27"/>
      <c r="I207" s="27"/>
      <c r="J207" s="27"/>
      <c r="K207" s="27"/>
      <c r="L207" s="27"/>
      <c r="M207" s="26"/>
      <c r="N207" s="26"/>
    </row>
    <row r="208" spans="1:14" ht="15.75" customHeight="1" x14ac:dyDescent="0.25">
      <c r="A208" s="3"/>
      <c r="B208" s="17"/>
      <c r="C208" s="17" t="s">
        <v>132</v>
      </c>
      <c r="D208" s="17"/>
      <c r="E208" s="17"/>
      <c r="F208" s="27">
        <v>175970800</v>
      </c>
      <c r="G208" s="27">
        <v>174031900</v>
      </c>
      <c r="H208" s="27">
        <v>168136000</v>
      </c>
      <c r="I208" s="27">
        <v>162342000</v>
      </c>
      <c r="J208" s="27">
        <v>156330000</v>
      </c>
      <c r="K208" s="27">
        <v>148803000</v>
      </c>
      <c r="L208" s="27">
        <v>141850000</v>
      </c>
      <c r="M208" s="26"/>
      <c r="N208" s="26"/>
    </row>
    <row r="209" spans="1:12" ht="15.75" x14ac:dyDescent="0.25">
      <c r="A209" s="3"/>
      <c r="B209" s="17"/>
      <c r="C209" s="17" t="s">
        <v>133</v>
      </c>
      <c r="D209" s="17"/>
      <c r="E209" s="17"/>
      <c r="F209" s="27">
        <v>106408300</v>
      </c>
      <c r="G209" s="27">
        <v>121962300</v>
      </c>
      <c r="H209" s="27">
        <v>136303000</v>
      </c>
      <c r="I209" s="27">
        <v>151812000</v>
      </c>
      <c r="J209" s="27">
        <v>167881000</v>
      </c>
      <c r="K209" s="27">
        <v>182948000</v>
      </c>
      <c r="L209" s="27">
        <v>199106000</v>
      </c>
    </row>
    <row r="210" spans="1:12" ht="15.75" x14ac:dyDescent="0.25">
      <c r="A210" s="3"/>
      <c r="B210" s="17"/>
      <c r="C210" s="17"/>
      <c r="D210" s="17"/>
      <c r="E210" s="17"/>
      <c r="F210" s="27"/>
      <c r="G210" s="27"/>
      <c r="H210" s="27"/>
      <c r="I210" s="27"/>
      <c r="J210" s="27"/>
      <c r="K210" s="27"/>
      <c r="L210" s="27"/>
    </row>
    <row r="211" spans="1:12" ht="15.75" x14ac:dyDescent="0.25">
      <c r="A211" s="3"/>
      <c r="B211" s="17"/>
      <c r="C211" s="17" t="s">
        <v>134</v>
      </c>
      <c r="D211" s="17"/>
      <c r="E211" s="17"/>
      <c r="F211" s="27">
        <v>2147400</v>
      </c>
      <c r="G211" s="27">
        <v>2182100</v>
      </c>
      <c r="H211" s="27">
        <v>2212500</v>
      </c>
      <c r="I211" s="27">
        <v>2242800</v>
      </c>
      <c r="J211" s="27">
        <v>2271400</v>
      </c>
      <c r="K211" s="27">
        <v>2300100</v>
      </c>
      <c r="L211" s="27">
        <v>2329200</v>
      </c>
    </row>
    <row r="212" spans="1:12" ht="15.75" x14ac:dyDescent="0.25">
      <c r="A212" s="3"/>
      <c r="B212" s="17"/>
      <c r="C212" s="17"/>
      <c r="D212" s="17"/>
      <c r="E212" s="17"/>
      <c r="F212" s="27"/>
      <c r="G212" s="27"/>
      <c r="H212" s="27"/>
      <c r="I212" s="27"/>
      <c r="J212" s="27"/>
      <c r="K212" s="27"/>
      <c r="L212" s="27"/>
    </row>
    <row r="213" spans="1:12" ht="15.75" x14ac:dyDescent="0.25">
      <c r="A213" s="3"/>
      <c r="B213" s="17"/>
      <c r="C213" s="17" t="s">
        <v>135</v>
      </c>
      <c r="D213" s="17"/>
      <c r="E213" s="17"/>
      <c r="F213" s="27">
        <v>2048800</v>
      </c>
      <c r="G213" s="27">
        <v>2062300</v>
      </c>
      <c r="H213" s="27">
        <v>2059600</v>
      </c>
      <c r="I213" s="27">
        <v>2023400</v>
      </c>
      <c r="J213" s="27">
        <v>1960100</v>
      </c>
      <c r="K213" s="27">
        <v>1889600</v>
      </c>
      <c r="L213" s="27">
        <v>1814600</v>
      </c>
    </row>
    <row r="214" spans="1:12" ht="15.75" x14ac:dyDescent="0.25">
      <c r="A214" s="3"/>
      <c r="B214" s="17"/>
      <c r="C214" s="17"/>
      <c r="D214" s="17"/>
      <c r="E214" s="17" t="s">
        <v>136</v>
      </c>
      <c r="F214" s="27">
        <v>1068900</v>
      </c>
      <c r="G214" s="27">
        <v>1077000</v>
      </c>
      <c r="H214" s="27">
        <v>1077200</v>
      </c>
      <c r="I214" s="27">
        <v>1059900</v>
      </c>
      <c r="J214" s="27">
        <v>1028100</v>
      </c>
      <c r="K214" s="27">
        <v>992600</v>
      </c>
      <c r="L214" s="27">
        <v>954900</v>
      </c>
    </row>
    <row r="215" spans="1:12" ht="15.75" x14ac:dyDescent="0.25">
      <c r="A215" s="3"/>
      <c r="B215" s="17"/>
      <c r="C215" s="17"/>
      <c r="D215" s="17"/>
      <c r="E215" s="17" t="s">
        <v>137</v>
      </c>
      <c r="F215" s="27">
        <v>979900</v>
      </c>
      <c r="G215" s="27">
        <v>985300</v>
      </c>
      <c r="H215" s="27">
        <v>982400</v>
      </c>
      <c r="I215" s="27">
        <v>963500</v>
      </c>
      <c r="J215" s="27">
        <v>932000</v>
      </c>
      <c r="K215" s="27">
        <v>897000</v>
      </c>
      <c r="L215" s="27">
        <v>859700</v>
      </c>
    </row>
    <row r="216" spans="1:12" ht="9.9499999999999993" customHeight="1" x14ac:dyDescent="0.25">
      <c r="A216" s="3"/>
      <c r="B216" s="2"/>
      <c r="C216" s="2"/>
      <c r="D216" s="2"/>
      <c r="E216" s="2"/>
      <c r="F216" s="23"/>
      <c r="G216" s="23"/>
      <c r="H216" s="23"/>
      <c r="I216" s="23"/>
      <c r="J216" s="23"/>
      <c r="K216" s="23"/>
      <c r="L216" s="23"/>
    </row>
    <row r="217" spans="1:12" ht="15.75" x14ac:dyDescent="0.25">
      <c r="A217" s="3"/>
      <c r="B217" s="17"/>
      <c r="C217" s="17" t="s">
        <v>138</v>
      </c>
      <c r="D217" s="17"/>
      <c r="E217" s="17"/>
      <c r="F217" s="27">
        <v>1491900</v>
      </c>
      <c r="G217" s="27">
        <v>1583800</v>
      </c>
      <c r="H217" s="27">
        <v>1671200</v>
      </c>
      <c r="I217" s="27">
        <v>1755000</v>
      </c>
      <c r="J217" s="27">
        <v>1833700</v>
      </c>
      <c r="K217" s="27">
        <v>1909900</v>
      </c>
      <c r="L217" s="27">
        <v>1983500</v>
      </c>
    </row>
    <row r="218" spans="1:12" ht="15.75" x14ac:dyDescent="0.25">
      <c r="A218" s="3"/>
      <c r="B218" s="17"/>
      <c r="C218" s="17"/>
      <c r="D218" s="17"/>
      <c r="E218" s="17" t="s">
        <v>139</v>
      </c>
      <c r="F218" s="27">
        <v>748300</v>
      </c>
      <c r="G218" s="27">
        <v>796500</v>
      </c>
      <c r="H218" s="27">
        <v>842600</v>
      </c>
      <c r="I218" s="27">
        <v>887300</v>
      </c>
      <c r="J218" s="27">
        <v>929500</v>
      </c>
      <c r="K218" s="27">
        <v>970400</v>
      </c>
      <c r="L218" s="27">
        <v>1010100</v>
      </c>
    </row>
    <row r="219" spans="1:12" ht="15.75" x14ac:dyDescent="0.25">
      <c r="A219" s="3"/>
      <c r="B219" s="17"/>
      <c r="C219" s="17"/>
      <c r="D219" s="17"/>
      <c r="E219" s="17" t="s">
        <v>140</v>
      </c>
      <c r="F219" s="27">
        <v>743600</v>
      </c>
      <c r="G219" s="27">
        <v>787300</v>
      </c>
      <c r="H219" s="27">
        <v>828600</v>
      </c>
      <c r="I219" s="27">
        <v>867700</v>
      </c>
      <c r="J219" s="27">
        <v>904200</v>
      </c>
      <c r="K219" s="27">
        <v>939500</v>
      </c>
      <c r="L219" s="27">
        <v>973400</v>
      </c>
    </row>
    <row r="220" spans="1:12" ht="9.9499999999999993" customHeight="1" x14ac:dyDescent="0.25">
      <c r="A220" s="3"/>
      <c r="B220" s="2"/>
      <c r="C220" s="2"/>
      <c r="D220" s="2"/>
      <c r="E220" s="2"/>
      <c r="F220" s="23"/>
      <c r="G220" s="23"/>
      <c r="H220" s="23"/>
      <c r="I220" s="23"/>
      <c r="J220" s="23"/>
      <c r="K220" s="23"/>
      <c r="L220" s="23"/>
    </row>
    <row r="221" spans="1:12" ht="15.75" x14ac:dyDescent="0.25">
      <c r="A221" s="3"/>
      <c r="B221" s="17"/>
      <c r="C221" s="17" t="s">
        <v>141</v>
      </c>
      <c r="D221" s="17"/>
      <c r="E221" s="17"/>
      <c r="F221" s="27">
        <v>1370400</v>
      </c>
      <c r="G221" s="27">
        <v>1457500</v>
      </c>
      <c r="H221" s="27">
        <v>1541400</v>
      </c>
      <c r="I221" s="27">
        <v>1623200</v>
      </c>
      <c r="J221" s="27">
        <v>1702000</v>
      </c>
      <c r="K221" s="27">
        <v>1780100</v>
      </c>
      <c r="L221" s="27">
        <v>1856300</v>
      </c>
    </row>
    <row r="222" spans="1:12" ht="15.75" x14ac:dyDescent="0.25">
      <c r="A222" s="3"/>
      <c r="B222" s="17"/>
      <c r="C222" s="17"/>
      <c r="D222" s="17"/>
      <c r="E222" s="17" t="s">
        <v>142</v>
      </c>
      <c r="F222" s="27">
        <v>694000</v>
      </c>
      <c r="G222" s="27">
        <v>739500</v>
      </c>
      <c r="H222" s="27">
        <v>783600</v>
      </c>
      <c r="I222" s="27">
        <v>826800</v>
      </c>
      <c r="J222" s="27">
        <v>868300</v>
      </c>
      <c r="K222" s="27">
        <v>909300</v>
      </c>
      <c r="L222" s="27">
        <v>949600</v>
      </c>
    </row>
    <row r="223" spans="1:12" ht="15.75" x14ac:dyDescent="0.25">
      <c r="A223" s="3"/>
      <c r="B223" s="17"/>
      <c r="C223" s="17"/>
      <c r="D223" s="17"/>
      <c r="E223" s="17" t="s">
        <v>143</v>
      </c>
      <c r="F223" s="27">
        <v>676400</v>
      </c>
      <c r="G223" s="27">
        <v>718000</v>
      </c>
      <c r="H223" s="27">
        <v>757800</v>
      </c>
      <c r="I223" s="27">
        <v>796400</v>
      </c>
      <c r="J223" s="27">
        <v>833700</v>
      </c>
      <c r="K223" s="27">
        <v>870800</v>
      </c>
      <c r="L223" s="27">
        <v>906700</v>
      </c>
    </row>
    <row r="224" spans="1:12" ht="15.75" x14ac:dyDescent="0.25">
      <c r="A224" s="3"/>
      <c r="B224" s="17"/>
      <c r="C224" s="17"/>
      <c r="D224" s="17"/>
      <c r="E224" s="17"/>
      <c r="F224" s="23"/>
      <c r="G224" s="23"/>
      <c r="H224" s="23"/>
      <c r="I224" s="23"/>
      <c r="J224" s="23"/>
      <c r="K224" s="23"/>
      <c r="L224" s="23"/>
    </row>
    <row r="225" spans="1:16" ht="15.75" x14ac:dyDescent="0.25">
      <c r="A225" s="3"/>
      <c r="B225" s="17"/>
      <c r="C225" s="17" t="s">
        <v>144</v>
      </c>
      <c r="D225" s="17"/>
      <c r="E225" s="17"/>
      <c r="F225" s="27">
        <v>16400</v>
      </c>
      <c r="G225" s="27">
        <v>19240</v>
      </c>
      <c r="H225" s="27">
        <v>22390</v>
      </c>
      <c r="I225" s="27">
        <v>25760</v>
      </c>
      <c r="J225" s="27">
        <v>29190</v>
      </c>
      <c r="K225" s="27">
        <v>32640</v>
      </c>
      <c r="L225" s="27">
        <v>36180</v>
      </c>
      <c r="M225" s="26"/>
      <c r="N225" s="26"/>
      <c r="O225" s="26"/>
      <c r="P225" s="26"/>
    </row>
    <row r="226" spans="1:16" ht="15.75" x14ac:dyDescent="0.25">
      <c r="A226" s="3"/>
      <c r="B226" s="17"/>
      <c r="C226" s="17"/>
      <c r="D226" s="17"/>
      <c r="E226" s="17"/>
      <c r="F226" s="23"/>
      <c r="G226" s="23"/>
      <c r="H226" s="23"/>
      <c r="I226" s="23"/>
      <c r="J226" s="23"/>
      <c r="K226" s="23"/>
      <c r="L226" s="23"/>
      <c r="M226" s="26"/>
      <c r="N226" s="26"/>
      <c r="O226" s="26"/>
      <c r="P226" s="26"/>
    </row>
    <row r="227" spans="1:16" ht="15.75" x14ac:dyDescent="0.25">
      <c r="A227" s="3"/>
      <c r="B227" s="17"/>
      <c r="C227" s="17" t="s">
        <v>145</v>
      </c>
      <c r="D227" s="17"/>
      <c r="E227" s="17"/>
      <c r="F227" s="27">
        <v>85900</v>
      </c>
      <c r="G227" s="27">
        <v>84300</v>
      </c>
      <c r="H227" s="27">
        <v>81600</v>
      </c>
      <c r="I227" s="27">
        <v>80200</v>
      </c>
      <c r="J227" s="27">
        <v>79700</v>
      </c>
      <c r="K227" s="27">
        <v>78700</v>
      </c>
      <c r="L227" s="27">
        <v>78200</v>
      </c>
      <c r="M227" s="26"/>
      <c r="N227" s="26"/>
      <c r="O227" s="26"/>
      <c r="P227" s="26"/>
    </row>
    <row r="228" spans="1:16" ht="15.75" x14ac:dyDescent="0.25">
      <c r="A228" s="3"/>
      <c r="B228" s="17"/>
      <c r="C228" s="17"/>
      <c r="D228" s="17"/>
      <c r="E228" s="17" t="s">
        <v>146</v>
      </c>
      <c r="F228" s="27">
        <v>74800</v>
      </c>
      <c r="G228" s="27">
        <v>73900</v>
      </c>
      <c r="H228" s="27">
        <v>71900</v>
      </c>
      <c r="I228" s="27">
        <v>71100</v>
      </c>
      <c r="J228" s="27">
        <v>71000</v>
      </c>
      <c r="K228" s="27">
        <v>70500</v>
      </c>
      <c r="L228" s="27">
        <v>70300</v>
      </c>
      <c r="M228" s="26"/>
      <c r="N228" s="26"/>
      <c r="O228" s="26"/>
      <c r="P228" s="26"/>
    </row>
    <row r="229" spans="1:16" ht="15.75" x14ac:dyDescent="0.25">
      <c r="A229" s="3"/>
      <c r="B229" s="17"/>
      <c r="C229" s="17"/>
      <c r="D229" s="17"/>
      <c r="E229" s="17" t="s">
        <v>147</v>
      </c>
      <c r="F229" s="27">
        <v>98100</v>
      </c>
      <c r="G229" s="27">
        <v>95800</v>
      </c>
      <c r="H229" s="27">
        <v>92200</v>
      </c>
      <c r="I229" s="27">
        <v>90300</v>
      </c>
      <c r="J229" s="27">
        <v>89300</v>
      </c>
      <c r="K229" s="27">
        <v>87900</v>
      </c>
      <c r="L229" s="27">
        <v>86900</v>
      </c>
      <c r="M229" s="26"/>
      <c r="N229" s="26"/>
      <c r="O229" s="26"/>
      <c r="P229" s="26"/>
    </row>
    <row r="230" spans="1:16" ht="15.75" x14ac:dyDescent="0.25">
      <c r="A230" s="3"/>
      <c r="B230" s="17"/>
      <c r="C230" s="17"/>
      <c r="D230" s="17"/>
      <c r="E230" s="17"/>
      <c r="F230" s="23"/>
      <c r="G230" s="23"/>
      <c r="H230" s="23"/>
      <c r="I230" s="23"/>
      <c r="J230" s="23"/>
      <c r="K230" s="23"/>
      <c r="L230" s="23"/>
      <c r="M230" s="26"/>
      <c r="N230" s="26"/>
      <c r="O230" s="26"/>
      <c r="P230" s="26"/>
    </row>
    <row r="231" spans="1:16" ht="15.75" x14ac:dyDescent="0.25">
      <c r="A231" s="3"/>
      <c r="B231" s="17"/>
      <c r="C231" s="17" t="s">
        <v>148</v>
      </c>
      <c r="D231" s="17"/>
      <c r="E231" s="17"/>
      <c r="F231" s="27">
        <v>71300</v>
      </c>
      <c r="G231" s="27">
        <v>77000</v>
      </c>
      <c r="H231" s="27">
        <v>81500</v>
      </c>
      <c r="I231" s="27">
        <v>86500</v>
      </c>
      <c r="J231" s="27">
        <v>91500</v>
      </c>
      <c r="K231" s="27">
        <v>95700</v>
      </c>
      <c r="L231" s="27">
        <v>100300</v>
      </c>
      <c r="M231" s="26"/>
      <c r="N231" s="26"/>
      <c r="O231" s="26"/>
      <c r="P231" s="26"/>
    </row>
    <row r="232" spans="1:16" ht="15.75" x14ac:dyDescent="0.25">
      <c r="A232" s="3"/>
      <c r="B232" s="17"/>
      <c r="C232" s="17"/>
      <c r="D232" s="17"/>
      <c r="E232" s="17" t="s">
        <v>149</v>
      </c>
      <c r="F232" s="27">
        <v>62000</v>
      </c>
      <c r="G232" s="27">
        <v>67300</v>
      </c>
      <c r="H232" s="27">
        <v>71500</v>
      </c>
      <c r="I232" s="27">
        <v>76200</v>
      </c>
      <c r="J232" s="27">
        <v>80900</v>
      </c>
      <c r="K232" s="27">
        <v>84900</v>
      </c>
      <c r="L232" s="27">
        <v>89200</v>
      </c>
      <c r="M232" s="26"/>
      <c r="N232" s="26"/>
      <c r="O232" s="26"/>
      <c r="P232" s="26"/>
    </row>
    <row r="233" spans="1:16" ht="15.75" x14ac:dyDescent="0.25">
      <c r="A233" s="3"/>
      <c r="B233" s="17"/>
      <c r="C233" s="17"/>
      <c r="D233" s="17"/>
      <c r="E233" s="17" t="s">
        <v>150</v>
      </c>
      <c r="F233" s="27">
        <v>80600</v>
      </c>
      <c r="G233" s="27">
        <v>86800</v>
      </c>
      <c r="H233" s="27">
        <v>91700</v>
      </c>
      <c r="I233" s="27">
        <v>97000</v>
      </c>
      <c r="J233" s="27">
        <v>102400</v>
      </c>
      <c r="K233" s="27">
        <v>107000</v>
      </c>
      <c r="L233" s="27">
        <v>112000</v>
      </c>
      <c r="M233" s="26"/>
      <c r="N233" s="26"/>
      <c r="O233" s="26"/>
      <c r="P233" s="26"/>
    </row>
    <row r="234" spans="1:16" ht="15.75" x14ac:dyDescent="0.25">
      <c r="A234" s="3"/>
      <c r="B234" s="17"/>
      <c r="C234" s="17"/>
      <c r="D234" s="17"/>
      <c r="E234" s="17"/>
      <c r="F234" s="23"/>
      <c r="G234" s="23"/>
      <c r="H234" s="23"/>
      <c r="I234" s="23"/>
      <c r="J234" s="23"/>
      <c r="K234" s="23"/>
      <c r="L234" s="23"/>
      <c r="M234" s="26"/>
      <c r="N234" s="26"/>
      <c r="O234" s="26"/>
      <c r="P234" s="26"/>
    </row>
    <row r="235" spans="1:16" ht="15.75" x14ac:dyDescent="0.25">
      <c r="A235" s="3"/>
      <c r="B235" s="17"/>
      <c r="C235" s="17" t="s">
        <v>151</v>
      </c>
      <c r="D235" s="17"/>
      <c r="E235" s="17"/>
      <c r="F235" s="27">
        <v>5500</v>
      </c>
      <c r="G235" s="27">
        <v>6180</v>
      </c>
      <c r="H235" s="27">
        <v>6520</v>
      </c>
      <c r="I235" s="27">
        <v>7100</v>
      </c>
      <c r="J235" s="27">
        <v>7780</v>
      </c>
      <c r="K235" s="27">
        <v>8520</v>
      </c>
      <c r="L235" s="27">
        <v>9270</v>
      </c>
      <c r="M235" s="26"/>
      <c r="N235" s="26"/>
      <c r="O235" s="26"/>
      <c r="P235" s="26"/>
    </row>
    <row r="236" spans="1:16" ht="15.75" x14ac:dyDescent="0.25">
      <c r="A236" s="3"/>
      <c r="B236" s="17"/>
      <c r="C236" s="17"/>
      <c r="D236" s="17"/>
      <c r="E236" s="17" t="s">
        <v>152</v>
      </c>
      <c r="F236" s="27">
        <v>5030</v>
      </c>
      <c r="G236" s="27">
        <v>5640</v>
      </c>
      <c r="H236" s="27">
        <v>5950</v>
      </c>
      <c r="I236" s="27">
        <v>6490</v>
      </c>
      <c r="J236" s="27">
        <v>7100</v>
      </c>
      <c r="K236" s="27">
        <v>7740</v>
      </c>
      <c r="L236" s="27">
        <v>8400</v>
      </c>
      <c r="M236" s="26"/>
      <c r="N236" s="26"/>
      <c r="O236" s="26"/>
      <c r="P236" s="26"/>
    </row>
    <row r="237" spans="1:16" ht="15.75" x14ac:dyDescent="0.25">
      <c r="A237" s="3"/>
      <c r="B237" s="17"/>
      <c r="C237" s="17"/>
      <c r="D237" s="17"/>
      <c r="E237" s="17" t="s">
        <v>153</v>
      </c>
      <c r="F237" s="27">
        <v>5990</v>
      </c>
      <c r="G237" s="27">
        <v>6730</v>
      </c>
      <c r="H237" s="27">
        <v>7110</v>
      </c>
      <c r="I237" s="27">
        <v>7730</v>
      </c>
      <c r="J237" s="27">
        <v>8490</v>
      </c>
      <c r="K237" s="27">
        <v>9330</v>
      </c>
      <c r="L237" s="27">
        <v>10190</v>
      </c>
      <c r="M237" s="26"/>
      <c r="N237" s="26"/>
      <c r="O237" s="26"/>
      <c r="P237" s="26"/>
    </row>
    <row r="238" spans="1:16" ht="15.75" x14ac:dyDescent="0.25">
      <c r="A238" s="3"/>
      <c r="B238" s="17"/>
      <c r="C238" s="17"/>
      <c r="D238" s="17"/>
      <c r="E238" s="17"/>
      <c r="F238" s="23"/>
      <c r="G238" s="23"/>
      <c r="H238" s="23"/>
      <c r="I238" s="23"/>
      <c r="J238" s="23"/>
      <c r="K238" s="23"/>
      <c r="L238" s="23"/>
      <c r="M238" s="26"/>
      <c r="N238" s="26"/>
      <c r="O238" s="26"/>
      <c r="P238" s="26"/>
    </row>
    <row r="239" spans="1:16" ht="15.75" x14ac:dyDescent="0.25">
      <c r="A239" s="3"/>
      <c r="B239" s="17"/>
      <c r="C239" s="17" t="s">
        <v>154</v>
      </c>
      <c r="D239" s="17"/>
      <c r="E239" s="17"/>
      <c r="F239" s="27">
        <v>3320</v>
      </c>
      <c r="G239" s="27">
        <v>3610</v>
      </c>
      <c r="H239" s="27">
        <v>3690</v>
      </c>
      <c r="I239" s="27">
        <v>3890</v>
      </c>
      <c r="J239" s="27">
        <v>4100</v>
      </c>
      <c r="K239" s="27">
        <v>4310</v>
      </c>
      <c r="L239" s="27">
        <v>4510</v>
      </c>
      <c r="M239" s="26"/>
      <c r="N239" s="26"/>
      <c r="O239" s="26"/>
      <c r="P239" s="26"/>
    </row>
    <row r="240" spans="1:16" ht="15.75" x14ac:dyDescent="0.25">
      <c r="A240" s="3"/>
      <c r="B240" s="17"/>
      <c r="C240" s="17"/>
      <c r="D240" s="17"/>
      <c r="E240" s="17"/>
      <c r="F240" s="23"/>
      <c r="G240" s="23"/>
      <c r="H240" s="23"/>
      <c r="I240" s="23"/>
      <c r="J240" s="23"/>
      <c r="K240" s="23"/>
      <c r="L240" s="23"/>
      <c r="M240" s="26"/>
      <c r="N240" s="26"/>
      <c r="O240" s="26"/>
      <c r="P240" s="26"/>
    </row>
    <row r="241" spans="1:12" ht="15.75" x14ac:dyDescent="0.25">
      <c r="A241" s="3"/>
      <c r="B241" s="17"/>
      <c r="C241" s="17" t="s">
        <v>155</v>
      </c>
      <c r="D241" s="17"/>
      <c r="E241" s="17"/>
      <c r="F241" s="43">
        <v>0.99955394398599995</v>
      </c>
      <c r="G241" s="43">
        <v>1.0005620932142156</v>
      </c>
      <c r="H241" s="43">
        <v>1.0004553241943259</v>
      </c>
      <c r="I241" s="43">
        <v>1.0003082415691757</v>
      </c>
      <c r="J241" s="43">
        <v>1.0002582265691757</v>
      </c>
      <c r="K241" s="43">
        <v>1.0002082115691757</v>
      </c>
      <c r="L241" s="43">
        <v>1.0001581965691757</v>
      </c>
    </row>
    <row r="242" spans="1:12" ht="15.75" x14ac:dyDescent="0.25">
      <c r="A242" s="3"/>
      <c r="B242" s="26"/>
      <c r="C242" s="17" t="s">
        <v>156</v>
      </c>
      <c r="D242" s="17"/>
      <c r="E242" s="17"/>
      <c r="F242" s="43">
        <v>1.0004281993440001</v>
      </c>
      <c r="G242" s="43">
        <v>0.99988480386794365</v>
      </c>
      <c r="H242" s="43">
        <v>1.0006488269093365</v>
      </c>
      <c r="I242" s="43">
        <v>1.0005489046526235</v>
      </c>
      <c r="J242" s="43">
        <v>1.0004489823959104</v>
      </c>
      <c r="K242" s="43">
        <v>1.0003990212675538</v>
      </c>
      <c r="L242" s="43">
        <v>1.0003490601391971</v>
      </c>
    </row>
    <row r="243" spans="1:12" s="18" customFormat="1" ht="14.25" customHeight="1" x14ac:dyDescent="0.25">
      <c r="A243" s="13"/>
      <c r="C243" s="17" t="s">
        <v>157</v>
      </c>
      <c r="D243" s="17"/>
      <c r="E243" s="17"/>
      <c r="F243" s="43">
        <v>1.000060047289</v>
      </c>
      <c r="G243" s="43">
        <v>1.0007043996868175</v>
      </c>
      <c r="H243" s="43">
        <v>1.0007770290756721</v>
      </c>
      <c r="I243" s="43">
        <v>1.0006772299015605</v>
      </c>
      <c r="J243" s="43">
        <v>1.0005774307274491</v>
      </c>
      <c r="K243" s="43">
        <v>1.0005275311403932</v>
      </c>
      <c r="L243" s="43">
        <v>1.0004776315533372</v>
      </c>
    </row>
    <row r="244" spans="1:12" s="18" customFormat="1" ht="14.25" customHeight="1" x14ac:dyDescent="0.25">
      <c r="A244" s="13"/>
      <c r="C244" s="17"/>
      <c r="D244" s="17"/>
      <c r="E244" s="17"/>
      <c r="F244" s="23"/>
      <c r="G244" s="23"/>
      <c r="H244" s="23"/>
      <c r="I244" s="23"/>
      <c r="J244" s="23"/>
      <c r="K244" s="23"/>
      <c r="L244" s="23"/>
    </row>
    <row r="245" spans="1:12" s="18" customFormat="1" ht="14.25" customHeight="1" x14ac:dyDescent="0.25">
      <c r="A245" s="13"/>
      <c r="C245" s="17" t="s">
        <v>158</v>
      </c>
      <c r="D245" s="17"/>
      <c r="E245" s="17"/>
      <c r="F245" s="23"/>
      <c r="G245" s="23"/>
      <c r="H245" s="23"/>
      <c r="I245" s="23"/>
      <c r="J245" s="23"/>
      <c r="K245" s="23"/>
      <c r="L245" s="23"/>
    </row>
    <row r="246" spans="1:12" s="18" customFormat="1" ht="14.25" customHeight="1" x14ac:dyDescent="0.25">
      <c r="A246" s="13"/>
      <c r="C246" s="23"/>
      <c r="D246" s="17" t="s">
        <v>159</v>
      </c>
      <c r="E246" s="17"/>
      <c r="F246" s="27">
        <v>863300</v>
      </c>
      <c r="G246" s="27">
        <v>905700</v>
      </c>
      <c r="H246" s="27">
        <v>865000</v>
      </c>
      <c r="I246" s="27">
        <v>741000</v>
      </c>
      <c r="J246" s="27">
        <v>835000</v>
      </c>
      <c r="K246" s="27">
        <v>883000</v>
      </c>
      <c r="L246" s="27">
        <v>898000</v>
      </c>
    </row>
    <row r="247" spans="1:12" s="18" customFormat="1" ht="14.25" customHeight="1" x14ac:dyDescent="0.25">
      <c r="A247" s="13"/>
      <c r="C247" s="23"/>
      <c r="D247" s="17" t="s">
        <v>160</v>
      </c>
      <c r="E247" s="17"/>
      <c r="F247" s="27">
        <v>890000</v>
      </c>
      <c r="G247" s="27">
        <v>953000</v>
      </c>
      <c r="H247" s="27">
        <v>998000</v>
      </c>
      <c r="I247" s="27">
        <v>1019000</v>
      </c>
      <c r="J247" s="27">
        <v>1040000</v>
      </c>
      <c r="K247" s="27">
        <v>1064000</v>
      </c>
      <c r="L247" s="27">
        <v>1087000</v>
      </c>
    </row>
    <row r="248" spans="1:12" s="18" customFormat="1" ht="14.25" customHeight="1" x14ac:dyDescent="0.25">
      <c r="A248" s="13"/>
      <c r="C248" s="23"/>
      <c r="D248" s="17" t="s">
        <v>161</v>
      </c>
      <c r="E248" s="17"/>
      <c r="F248" s="27">
        <v>847000</v>
      </c>
      <c r="G248" s="27">
        <v>801000</v>
      </c>
      <c r="H248" s="27">
        <v>766000</v>
      </c>
      <c r="I248" s="27">
        <v>781000</v>
      </c>
      <c r="J248" s="27">
        <v>799000</v>
      </c>
      <c r="K248" s="27">
        <v>817000</v>
      </c>
      <c r="L248" s="27">
        <v>840000</v>
      </c>
    </row>
    <row r="249" spans="1:12" s="18" customFormat="1" ht="14.25" customHeight="1" x14ac:dyDescent="0.25">
      <c r="A249" s="13"/>
      <c r="C249" s="23"/>
      <c r="D249" s="17" t="s">
        <v>162</v>
      </c>
      <c r="E249" s="17"/>
      <c r="F249" s="27">
        <v>372000</v>
      </c>
      <c r="G249" s="27">
        <v>442000</v>
      </c>
      <c r="H249" s="27">
        <v>508000</v>
      </c>
      <c r="I249" s="27">
        <v>519000</v>
      </c>
      <c r="J249" s="27">
        <v>531000</v>
      </c>
      <c r="K249" s="27">
        <v>544000</v>
      </c>
      <c r="L249" s="27">
        <v>558000</v>
      </c>
    </row>
    <row r="250" spans="1:12" ht="12.75" customHeight="1" x14ac:dyDescent="0.25">
      <c r="A250" s="13"/>
      <c r="B250" s="15"/>
      <c r="C250" s="2"/>
      <c r="D250" s="2"/>
      <c r="E250" s="2"/>
      <c r="F250" s="26"/>
      <c r="G250" s="26"/>
      <c r="H250" s="26"/>
      <c r="I250" s="26"/>
      <c r="J250" s="26"/>
      <c r="K250" s="26"/>
      <c r="L250" s="26"/>
    </row>
  </sheetData>
  <mergeCells count="2">
    <mergeCell ref="C151:E151"/>
    <mergeCell ref="C150:E150"/>
  </mergeCells>
  <phoneticPr fontId="19" type="noConversion"/>
  <pageMargins left="0.59055118110236227" right="0.55118110236220474" top="0.31496062992125984" bottom="0.51181102362204722" header="0.74803149606299213" footer="0.31496062992125984"/>
  <pageSetup paperSize="9" scale="70" orientation="landscape" horizontalDpi="1200" verticalDpi="1200" r:id="rId1"/>
  <headerFooter alignWithMargins="0">
    <oddFooter>&amp;C&amp;8&amp;P (&amp;N)&amp;R&amp;8 Bilaga 2 till Rapport 2018-02-16 dnr VER 2018-2</oddFooter>
  </headerFooter>
  <rowBreaks count="3" manualBreakCount="3">
    <brk id="32" max="16383" man="1"/>
    <brk id="136" max="16383" man="1"/>
    <brk id="1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workbookViewId="0">
      <selection activeCell="L22" sqref="L22"/>
    </sheetView>
  </sheetViews>
  <sheetFormatPr defaultRowHeight="12.75" x14ac:dyDescent="0.2"/>
  <cols>
    <col min="1" max="1" width="45.7109375" bestFit="1" customWidth="1"/>
    <col min="2" max="2" width="12.42578125" bestFit="1" customWidth="1"/>
    <col min="3" max="3" width="12.28515625" bestFit="1" customWidth="1"/>
    <col min="4" max="4" width="12.5703125" bestFit="1" customWidth="1"/>
    <col min="5" max="7" width="12.28515625" bestFit="1" customWidth="1"/>
    <col min="8" max="8" width="11" customWidth="1"/>
    <col min="9" max="9" width="10.42578125" customWidth="1"/>
    <col min="10" max="10" width="10" customWidth="1"/>
    <col min="11" max="11" width="10.85546875" customWidth="1"/>
  </cols>
  <sheetData>
    <row r="3" spans="1:11" x14ac:dyDescent="0.2">
      <c r="B3" s="4"/>
      <c r="C3" s="4"/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/>
    </row>
    <row r="4" spans="1:11" x14ac:dyDescent="0.2">
      <c r="A4" s="20" t="str">
        <f>Enkät!B36</f>
        <v>1:1 Garantipension till ålderspension</v>
      </c>
      <c r="B4" s="20"/>
      <c r="C4" s="20"/>
      <c r="D4" s="20">
        <f>Enkät!F37</f>
        <v>14112341</v>
      </c>
      <c r="E4" s="20">
        <f>Enkät!G37</f>
        <v>13339143</v>
      </c>
      <c r="F4" s="20">
        <f>Enkät!H37</f>
        <v>13142090.992000001</v>
      </c>
      <c r="G4" s="20">
        <f>Enkät!I37</f>
        <v>13114200</v>
      </c>
      <c r="H4" s="20">
        <f>Enkät!J37</f>
        <v>13145800</v>
      </c>
      <c r="I4" s="20">
        <f>Enkät!K37</f>
        <v>13229400</v>
      </c>
      <c r="J4" s="20">
        <f>Enkät!L37</f>
        <v>13454000</v>
      </c>
      <c r="K4" s="20"/>
    </row>
    <row r="5" spans="1:11" x14ac:dyDescent="0.2">
      <c r="A5" s="20" t="str">
        <f>Enkät!B71</f>
        <v>1:2 Efterlevandepensioner till vuxna</v>
      </c>
      <c r="B5" s="20"/>
      <c r="C5" s="20"/>
      <c r="D5" s="20">
        <v>11919676</v>
      </c>
      <c r="E5" s="20">
        <v>11498689</v>
      </c>
      <c r="F5" s="20">
        <v>10857500</v>
      </c>
      <c r="G5" s="20">
        <v>10371100</v>
      </c>
      <c r="H5" s="20">
        <v>9835000</v>
      </c>
      <c r="I5" s="20">
        <v>9311300</v>
      </c>
      <c r="J5" s="20">
        <v>8792500</v>
      </c>
      <c r="K5" s="20"/>
    </row>
    <row r="6" spans="1:11" x14ac:dyDescent="0.2">
      <c r="A6" s="20" t="str">
        <f>Enkät!B110</f>
        <v>1:3 Bostadstillägg till pensionärer</v>
      </c>
      <c r="B6" s="20"/>
      <c r="C6" s="20"/>
      <c r="D6" s="20">
        <f>Enkät!F111</f>
        <v>8465523.0561959036</v>
      </c>
      <c r="E6" s="20">
        <f>Enkät!G111</f>
        <v>8264821.9001534749</v>
      </c>
      <c r="F6" s="20">
        <f>Enkät!H111</f>
        <v>9138839.1874899361</v>
      </c>
      <c r="G6" s="20">
        <f>Enkät!I111</f>
        <v>9219300</v>
      </c>
      <c r="H6" s="20">
        <f>Enkät!J111</f>
        <v>9321800</v>
      </c>
      <c r="I6" s="20">
        <f>Enkät!K111</f>
        <v>9523400</v>
      </c>
      <c r="J6" s="20">
        <f>Enkät!L111</f>
        <v>9703700</v>
      </c>
      <c r="K6" s="20"/>
    </row>
    <row r="7" spans="1:11" x14ac:dyDescent="0.2">
      <c r="A7" s="20" t="str">
        <f>Enkät!B137</f>
        <v>1:4 Äldreförsörjningsstöd</v>
      </c>
      <c r="B7" s="20"/>
      <c r="C7" s="20"/>
      <c r="D7" s="20">
        <f>Enkät!F138</f>
        <v>894995.82648071798</v>
      </c>
      <c r="E7" s="20">
        <f>Enkät!G138</f>
        <v>1009687.0456079445</v>
      </c>
      <c r="F7" s="20">
        <f>Enkät!H138</f>
        <v>1081357.4990162195</v>
      </c>
      <c r="G7" s="20">
        <f>Enkät!I138</f>
        <v>1131100</v>
      </c>
      <c r="H7" s="20">
        <f>Enkät!J138</f>
        <v>1192900</v>
      </c>
      <c r="I7" s="20">
        <f>Enkät!K138</f>
        <v>1248100</v>
      </c>
      <c r="J7" s="20">
        <f>Enkät!L138</f>
        <v>1309300</v>
      </c>
      <c r="K7" s="20"/>
    </row>
    <row r="8" spans="1:11" x14ac:dyDescent="0.2">
      <c r="A8" s="20" t="str">
        <f>Enkät!B163</f>
        <v>2:1.1 Pensionsmyndigheten</v>
      </c>
      <c r="B8" s="20"/>
      <c r="C8" s="20"/>
      <c r="D8" s="20">
        <f>Enkät!F164</f>
        <v>535600</v>
      </c>
      <c r="E8" s="20">
        <f>Enkät!G164</f>
        <v>545331</v>
      </c>
      <c r="F8" s="20">
        <f>Enkät!H164</f>
        <v>559114</v>
      </c>
      <c r="G8" s="20">
        <f>Enkät!I164</f>
        <v>582000</v>
      </c>
      <c r="H8" s="20">
        <f>Enkät!J164</f>
        <v>553000</v>
      </c>
      <c r="I8" s="20">
        <f>Enkät!K164</f>
        <v>527000</v>
      </c>
      <c r="J8" s="20">
        <f>Enkät!L164</f>
        <v>537000</v>
      </c>
      <c r="K8" s="20"/>
    </row>
    <row r="9" spans="1:11" x14ac:dyDescent="0.2">
      <c r="A9" s="20" t="str">
        <f>Enkät!B197</f>
        <v>Ålderspensionssystemet vid sidan av statens budget</v>
      </c>
      <c r="B9" s="20"/>
      <c r="C9" s="27"/>
      <c r="D9" s="20">
        <f>Enkät!F198/1000000</f>
        <v>292.95530000000002</v>
      </c>
      <c r="E9" s="20">
        <f>Enkät!G198/1000000</f>
        <v>308.18369999999999</v>
      </c>
      <c r="F9" s="20">
        <f>Enkät!H198/1000000</f>
        <v>317.72300000000001</v>
      </c>
      <c r="G9" s="20">
        <f>Enkät!I198/1000000</f>
        <v>328.85</v>
      </c>
      <c r="H9" s="20">
        <f>Enkät!J198/1000000</f>
        <v>340.79899999999998</v>
      </c>
      <c r="I9" s="20">
        <f>Enkät!K198/1000000</f>
        <v>350.38099999999997</v>
      </c>
      <c r="J9" s="20">
        <f>Enkät!L198/1000000</f>
        <v>361.73599999999999</v>
      </c>
      <c r="K9" s="20"/>
    </row>
    <row r="10" spans="1:11" x14ac:dyDescent="0.2">
      <c r="A10" s="20" t="str">
        <f>Enkät!B168</f>
        <v>1:5 Barnpension och efterlevandestöd</v>
      </c>
      <c r="B10" s="20"/>
      <c r="C10" s="20"/>
      <c r="D10" s="20">
        <f>Enkät!F169</f>
        <v>910415</v>
      </c>
      <c r="E10" s="20">
        <f>Enkät!G169</f>
        <v>927876</v>
      </c>
      <c r="F10" s="20">
        <f>Enkät!H169</f>
        <v>951151</v>
      </c>
      <c r="G10" s="20">
        <f>Enkät!I169</f>
        <v>969800</v>
      </c>
      <c r="H10" s="20">
        <f>Enkät!J169</f>
        <v>1009000</v>
      </c>
      <c r="I10" s="20">
        <f>Enkät!K169</f>
        <v>1029400</v>
      </c>
      <c r="J10" s="20">
        <f>Enkät!L169</f>
        <v>1055100</v>
      </c>
      <c r="K10" s="20"/>
    </row>
    <row r="11" spans="1:11" x14ac:dyDescent="0.2">
      <c r="A11" s="20" t="str">
        <f>Enkät!B183</f>
        <v>1:7 Pensionsrätt för barnår, anslag</v>
      </c>
      <c r="B11" s="20"/>
      <c r="C11" s="20"/>
      <c r="D11" s="20">
        <f>Enkät!F184</f>
        <v>7237862</v>
      </c>
      <c r="E11" s="20">
        <f>Enkät!G184</f>
        <v>7467700</v>
      </c>
      <c r="F11" s="20">
        <f>Enkät!H184</f>
        <v>7366900</v>
      </c>
      <c r="G11" s="20">
        <f>Enkät!I184</f>
        <v>7303100</v>
      </c>
      <c r="H11" s="20">
        <f>Enkät!J184</f>
        <v>7513900</v>
      </c>
      <c r="I11" s="20">
        <f>Enkät!K184</f>
        <v>7743200</v>
      </c>
      <c r="J11" s="20">
        <f>Enkät!L184</f>
        <v>8323600</v>
      </c>
      <c r="K11" s="20"/>
    </row>
    <row r="14" spans="1:11" x14ac:dyDescent="0.2">
      <c r="A14" t="s">
        <v>163</v>
      </c>
      <c r="B14" s="20"/>
      <c r="C14" s="20"/>
      <c r="D14" s="20">
        <f t="shared" ref="D14:E14" si="0">(D4+D5+D6+D7+D10+D11)/1000000</f>
        <v>43.540812882676619</v>
      </c>
      <c r="E14" s="20">
        <f t="shared" si="0"/>
        <v>42.507916945761423</v>
      </c>
      <c r="F14" s="20">
        <f>(F4+F5+F6+F7+F10+F11)/1000000</f>
        <v>42.537838678506148</v>
      </c>
      <c r="G14" s="20">
        <f>(G4+G5+G6+G7+G10+G11)/1000000</f>
        <v>42.108600000000003</v>
      </c>
      <c r="H14" s="20">
        <f>(H4+H5+H6+H7+H10+H11)/1000000</f>
        <v>42.0184</v>
      </c>
      <c r="I14" s="20">
        <f>(I4+I5+I6+I7+I10+I11)/1000000</f>
        <v>42.084800000000001</v>
      </c>
      <c r="J14" s="20">
        <f>(J4+J5+J6+J7+J10+J11)/1000000</f>
        <v>42.638199999999998</v>
      </c>
      <c r="K14" s="20"/>
    </row>
    <row r="15" spans="1:11" x14ac:dyDescent="0.2">
      <c r="B15" s="20"/>
      <c r="C15" s="20"/>
      <c r="D15" s="20">
        <f t="shared" ref="D15:H15" si="1">D14+D9</f>
        <v>336.49611288267664</v>
      </c>
      <c r="E15" s="20">
        <f t="shared" si="1"/>
        <v>350.69161694576144</v>
      </c>
      <c r="F15" s="20">
        <f t="shared" si="1"/>
        <v>360.26083867850616</v>
      </c>
      <c r="G15" s="20">
        <f t="shared" si="1"/>
        <v>370.95860000000005</v>
      </c>
      <c r="H15" s="20">
        <f t="shared" si="1"/>
        <v>382.81739999999996</v>
      </c>
      <c r="I15" s="20">
        <f t="shared" ref="I15:J15" si="2">I14+I9</f>
        <v>392.46579999999994</v>
      </c>
      <c r="J15" s="20">
        <f t="shared" si="2"/>
        <v>404.37419999999997</v>
      </c>
      <c r="K15" s="20"/>
    </row>
    <row r="17" spans="1:14" x14ac:dyDescent="0.2">
      <c r="C17" s="75"/>
      <c r="D17" s="75">
        <f t="shared" ref="D17:I17" si="3">D3</f>
        <v>2016</v>
      </c>
      <c r="E17" s="75">
        <f t="shared" si="3"/>
        <v>2017</v>
      </c>
      <c r="F17" s="75">
        <f t="shared" si="3"/>
        <v>2018</v>
      </c>
      <c r="G17" s="75">
        <f t="shared" si="3"/>
        <v>2019</v>
      </c>
      <c r="H17" s="75">
        <f t="shared" si="3"/>
        <v>2020</v>
      </c>
      <c r="I17" s="75">
        <f t="shared" si="3"/>
        <v>2021</v>
      </c>
      <c r="J17" s="75">
        <f t="shared" ref="J17" si="4">J3</f>
        <v>2022</v>
      </c>
      <c r="K17" s="75"/>
    </row>
    <row r="18" spans="1:14" x14ac:dyDescent="0.2">
      <c r="A18" t="s">
        <v>164</v>
      </c>
      <c r="C18" s="20"/>
      <c r="D18" s="20">
        <f>Enkät!F199/1000000</f>
        <v>285.35680000000002</v>
      </c>
      <c r="E18" s="20">
        <f>Enkät!G199/1000000</f>
        <v>299.10309999999998</v>
      </c>
      <c r="F18" s="20">
        <f>Enkät!H199/1000000</f>
        <v>307.58100000000002</v>
      </c>
      <c r="G18" s="20">
        <f>Enkät!I199/1000000</f>
        <v>317.221</v>
      </c>
      <c r="H18" s="20">
        <f>Enkät!J199/1000000</f>
        <v>327.423</v>
      </c>
      <c r="I18" s="20">
        <f>Enkät!K199/1000000</f>
        <v>335.06599999999997</v>
      </c>
      <c r="J18" s="20">
        <f>Enkät!L199/1000000</f>
        <v>344.34699999999998</v>
      </c>
      <c r="K18" s="20"/>
    </row>
    <row r="19" spans="1:14" x14ac:dyDescent="0.2">
      <c r="A19" t="s">
        <v>165</v>
      </c>
      <c r="C19" s="20"/>
      <c r="D19" s="20">
        <f>(Enkät!F205+Enkät!F206)/1000000</f>
        <v>7.5984999999999996</v>
      </c>
      <c r="E19" s="20">
        <f>(Enkät!G205+Enkät!G206)/1000000</f>
        <v>9.0806000000000004</v>
      </c>
      <c r="F19" s="20">
        <f>(Enkät!H205+Enkät!H206)/1000000</f>
        <v>10.141999999999999</v>
      </c>
      <c r="G19" s="20">
        <f>(Enkät!I205+Enkät!I206)/1000000</f>
        <v>11.629</v>
      </c>
      <c r="H19" s="20">
        <f>(Enkät!J205+Enkät!J206)/1000000</f>
        <v>13.375999999999999</v>
      </c>
      <c r="I19" s="20">
        <f>(Enkät!K205+Enkät!K206)/1000000</f>
        <v>15.315</v>
      </c>
      <c r="J19" s="20">
        <f>(Enkät!L205+Enkät!L206)/1000000</f>
        <v>17.388999999999999</v>
      </c>
      <c r="K19" s="20"/>
    </row>
    <row r="20" spans="1:14" x14ac:dyDescent="0.2">
      <c r="A20" t="s">
        <v>163</v>
      </c>
      <c r="B20" s="20"/>
      <c r="C20" s="20"/>
      <c r="D20" s="20">
        <f>D14</f>
        <v>43.540812882676619</v>
      </c>
      <c r="E20" s="20">
        <f t="shared" ref="E20:I20" si="5">E14</f>
        <v>42.507916945761423</v>
      </c>
      <c r="F20" s="20">
        <f t="shared" si="5"/>
        <v>42.537838678506148</v>
      </c>
      <c r="G20" s="20">
        <f t="shared" si="5"/>
        <v>42.108600000000003</v>
      </c>
      <c r="H20" s="20">
        <f t="shared" si="5"/>
        <v>42.0184</v>
      </c>
      <c r="I20" s="20">
        <f t="shared" si="5"/>
        <v>42.084800000000001</v>
      </c>
      <c r="J20" s="20">
        <f t="shared" ref="J20" si="6">J14</f>
        <v>42.638199999999998</v>
      </c>
      <c r="K20" s="20"/>
    </row>
    <row r="21" spans="1:14" x14ac:dyDescent="0.2">
      <c r="B21" s="20"/>
      <c r="C21" s="20"/>
      <c r="D21" s="20">
        <f t="shared" ref="D21" si="7">SUM(D18:D20)</f>
        <v>336.49611288267664</v>
      </c>
      <c r="E21" s="20">
        <f t="shared" ref="E21:F21" si="8">SUM(E18:E20)</f>
        <v>350.69161694576144</v>
      </c>
      <c r="F21" s="20">
        <f t="shared" si="8"/>
        <v>360.26083867850616</v>
      </c>
      <c r="G21" s="20">
        <f t="shared" ref="G21:H21" si="9">SUM(G18:G20)</f>
        <v>370.95860000000005</v>
      </c>
      <c r="H21" s="20">
        <f t="shared" si="9"/>
        <v>382.81739999999996</v>
      </c>
      <c r="I21" s="20">
        <f t="shared" ref="I21:J21" si="10">SUM(I18:I20)</f>
        <v>392.46579999999994</v>
      </c>
      <c r="J21" s="20">
        <f t="shared" si="10"/>
        <v>404.37419999999997</v>
      </c>
      <c r="K21" s="20"/>
    </row>
    <row r="22" spans="1:14" x14ac:dyDescent="0.2">
      <c r="B22" s="20"/>
      <c r="C22" s="20"/>
      <c r="D22" s="20"/>
      <c r="E22" s="20"/>
      <c r="F22" s="20"/>
      <c r="G22" s="20"/>
      <c r="H22" s="20"/>
      <c r="I22" s="20"/>
      <c r="N22" s="23"/>
    </row>
    <row r="23" spans="1:14" x14ac:dyDescent="0.2">
      <c r="A23" s="23" t="s">
        <v>166</v>
      </c>
      <c r="B23" s="20"/>
      <c r="C23" s="20"/>
      <c r="D23" s="45">
        <f>D21/Enkät!F30</f>
        <v>7.6729299525840886E-2</v>
      </c>
      <c r="E23" s="45">
        <f>E21/Enkät!G30</f>
        <v>7.6589737373204361E-2</v>
      </c>
      <c r="F23" s="45">
        <f>F21/Enkät!H30</f>
        <v>7.5432566566165413E-2</v>
      </c>
      <c r="G23" s="45">
        <f>G21/Enkät!I30</f>
        <v>7.4968107715851218E-2</v>
      </c>
      <c r="H23" s="45">
        <f>H21/Enkät!J30</f>
        <v>7.5043368508411465E-2</v>
      </c>
      <c r="I23" s="45">
        <f>I21/Enkät!K30</f>
        <v>7.3996666711162798E-2</v>
      </c>
      <c r="J23" s="45">
        <f>J21/Enkät!L30</f>
        <v>7.3304785304157502E-2</v>
      </c>
    </row>
    <row r="58" spans="4:11" x14ac:dyDescent="0.2">
      <c r="D58">
        <v>20</v>
      </c>
      <c r="E58">
        <v>20</v>
      </c>
      <c r="F58">
        <v>20</v>
      </c>
      <c r="G58">
        <v>20</v>
      </c>
      <c r="H58">
        <v>20</v>
      </c>
      <c r="I58">
        <v>20</v>
      </c>
      <c r="J58">
        <v>20</v>
      </c>
      <c r="K58">
        <v>20</v>
      </c>
    </row>
  </sheetData>
  <phoneticPr fontId="19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äkerhetsklass xmlns="465edb57-3a11-4ff8-9c43-7dc2da403828">Intern</Säkerhetsklass>
    <Dokumentstatus xmlns="465edb57-3a11-4ff8-9c43-7dc2da403828">UTKAST</Dokumentstatus>
    <TaxKeywordTaxHTField xmlns="465edb57-3a11-4ff8-9c43-7dc2da403828">
      <Terms xmlns="http://schemas.microsoft.com/office/infopath/2007/PartnerControls"/>
    </TaxKeywordTaxHTField>
    <TaxCatchAll xmlns="465edb57-3a11-4ff8-9c43-7dc2da403828">
      <Value>10</Value>
      <Value>1</Value>
    </TaxCatchAll>
    <_dlc_DocId xmlns="465edb57-3a11-4ff8-9c43-7dc2da403828">4JXXJJFS64ZS-957833390-161</_dlc_DocId>
    <_dlc_DocIdUrl xmlns="465edb57-3a11-4ff8-9c43-7dc2da403828">
      <Url>https://sp.pensionsmyndigheten.se/ovr/ANSLAG/_layouts/15/DocIdRedir.aspx?ID=4JXXJJFS64ZS-957833390-161</Url>
      <Description>4JXXJJFS64ZS-957833390-161</Description>
    </_dlc_DocIdUrl>
    <c611286023d1454ea232712bcb235812 xmlns="465edb57-3a11-4ff8-9c43-7dc2da40382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2.4.1 Redovisa/administrera ekonomi</TermName>
          <TermId xmlns="http://schemas.microsoft.com/office/infopath/2007/PartnerControls">07d92175-fe9b-412b-b2fd-3e9fd97df562</TermId>
        </TermInfo>
      </Terms>
    </c611286023d1454ea232712bcb235812>
    <Sekretessmarkering xmlns="465edb57-3a11-4ff8-9c43-7dc2da403828"/>
  </documentManagement>
</p:properties>
</file>

<file path=customXml/item4.xml><?xml version="1.0" encoding="utf-8"?>
<?mso-contentType ?>
<SharedContentType xmlns="Microsoft.SharePoint.Taxonomy.ContentTypeSync" SourceId="70cc9aaf-3c20-4758-af7f-200ca945dcd1" ContentTypeId="0x010100502CDB7A0A91F2418536AA9171EEDEB526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Underlag" ma:contentTypeID="0x010100502CDB7A0A91F2418536AA9171EEDEB52600B2CB3847F8FDD54A8D73A9234733EB70" ma:contentTypeVersion="23" ma:contentTypeDescription="" ma:contentTypeScope="" ma:versionID="872ad6eba02eec648034b5e1428e5605">
  <xsd:schema xmlns:xsd="http://www.w3.org/2001/XMLSchema" xmlns:xs="http://www.w3.org/2001/XMLSchema" xmlns:p="http://schemas.microsoft.com/office/2006/metadata/properties" xmlns:ns2="465edb57-3a11-4ff8-9c43-7dc2da403828" targetNamespace="http://schemas.microsoft.com/office/2006/metadata/properties" ma:root="true" ma:fieldsID="82872c8ffdba14d6d39ebe23347a3757" ns2:_="">
    <xsd:import namespace="465edb57-3a11-4ff8-9c43-7dc2da403828"/>
    <xsd:element name="properties">
      <xsd:complexType>
        <xsd:sequence>
          <xsd:element name="documentManagement">
            <xsd:complexType>
              <xsd:all>
                <xsd:element ref="ns2:Säkerhetsklass"/>
                <xsd:element ref="ns2:Dokumentstatus"/>
                <xsd:element ref="ns2:Sekretessmarkering" minOccurs="0"/>
                <xsd:element ref="ns2:TaxKeywordTaxHTField" minOccurs="0"/>
                <xsd:element ref="ns2:TaxCatchAll" minOccurs="0"/>
                <xsd:element ref="ns2:TaxCatchAllLabel" minOccurs="0"/>
                <xsd:element ref="ns2:_dlc_DocId" minOccurs="0"/>
                <xsd:element ref="ns2:_dlc_DocIdUrl" minOccurs="0"/>
                <xsd:element ref="ns2:_dlc_DocIdPersistId" minOccurs="0"/>
                <xsd:element ref="ns2:c611286023d1454ea232712bcb23581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edb57-3a11-4ff8-9c43-7dc2da403828" elementFormDefault="qualified">
    <xsd:import namespace="http://schemas.microsoft.com/office/2006/documentManagement/types"/>
    <xsd:import namespace="http://schemas.microsoft.com/office/infopath/2007/PartnerControls"/>
    <xsd:element name="Säkerhetsklass" ma:index="1" ma:displayName="Informationsklass" ma:default="Intern" ma:description="Anger vilken typ av information dokumentet innehåller och hur spridning får ske. Se PID109393 Informationsklassning – Anvisning.&#10;http://orangeriet/download/18.3ebb74d13a5948e7343154/1372924502831/PID109393_v1.0+Anvisning+informationsklassning.pdf" ma:format="Dropdown" ma:internalName="S_x00e4_kerhetsklass">
      <xsd:simpleType>
        <xsd:restriction base="dms:Choice">
          <xsd:enumeration value="Ej klassificerad"/>
          <xsd:enumeration value="Publik"/>
          <xsd:enumeration value="Intern"/>
          <xsd:enumeration value="Känslig"/>
          <xsd:enumeration value="Mycket känslig"/>
        </xsd:restriction>
      </xsd:simpleType>
    </xsd:element>
    <xsd:element name="Dokumentstatus" ma:index="2" ma:displayName="Dokumentstatus" ma:default="UTKAST" ma:description="Ett dokument ska ha status utkast fram till att det godkänns av dokumentägaren." ma:format="Dropdown" ma:internalName="Dokumentstatus">
      <xsd:simpleType>
        <xsd:restriction base="dms:Choice">
          <xsd:enumeration value="UTKAST"/>
          <xsd:enumeration value="GODKÄND"/>
          <xsd:enumeration value="INAKTUELL"/>
        </xsd:restriction>
      </xsd:simpleType>
    </xsd:element>
    <xsd:element name="Sekretessmarkering" ma:index="5" nillable="true" ma:displayName="Sekretessmarkering" ma:description="Ange vilken typ av sekretess dokumentet omfattas av. om Ingen, lämna fältet blankt." ma:internalName="Sekretessmarkerin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8 kap. 1 § (förundersökningssekretess)"/>
                    <xsd:enumeration value="18 kap. 3 § (Misstanke om brott)"/>
                    <xsd:enumeration value="18 kap. 8 §  eller 9 § (Informationssäkerhet)"/>
                    <xsd:enumeration value="21 kap. 3 § (Förföljda personer)"/>
                    <xsd:enumeration value="21 kap. 7 § (Risk för behandling i strid med GDPR)"/>
                    <xsd:enumeration value="24 kap. 8 § (Statistiksekretess)"/>
                    <xsd:enumeration value="28 kap. 1 § (Allmän socialförsäkringssekretess)"/>
                    <xsd:enumeration value="28 kap. 5 § (Socialförsäkringssekretess - fondval, efterlevandeskydd)"/>
                    <xsd:enumeration value="39 kap. 1 – 3 §§ (Sekretess i personaladministrativ verksamhet)"/>
                    <xsd:enumeration value="Annat"/>
                  </xsd:restriction>
                </xsd:simpleType>
              </xsd:element>
            </xsd:sequence>
          </xsd:extension>
        </xsd:complexContent>
      </xsd:complexType>
    </xsd:element>
    <xsd:element name="TaxKeywordTaxHTField" ma:index="10" nillable="true" ma:taxonomy="true" ma:internalName="TaxKeywordTaxHTField" ma:taxonomyFieldName="TaxKeyword" ma:displayName="Företagsnyc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970712c8-eadc-496b-8176-7a0d5d700ad4}" ma:internalName="TaxCatchAll" ma:showField="CatchAllData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970712c8-eadc-496b-8176-7a0d5d700ad4}" ma:internalName="TaxCatchAllLabel" ma:readOnly="true" ma:showField="CatchAllDataLabel" ma:web="3ae303ab-15e8-4cf6-a440-97e7f84f1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4" nillable="true" ma:displayName="Dokument-ID-värde" ma:description="Värdet för dokument-ID som tilldelats till det här objektet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611286023d1454ea232712bcb235812" ma:index="17" nillable="true" ma:taxonomy="true" ma:internalName="c611286023d1454ea232712bcb235812" ma:taxonomyFieldName="Processgrupp" ma:displayName="Processgrupp" ma:default="" ma:fieldId="{c6112860-23d1-454e-a232-712bcb235812}" ma:taxonomyMulti="true" ma:sspId="70cc9aaf-3c20-4758-af7f-200ca945dcd1" ma:termSetId="62fad8cf-4564-4199-a752-5142b1e49d9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47772C-93D5-45B8-8B18-42EFC8FD8D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56818-2548-436A-A465-83EA1A70127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35C320-3B1E-4D19-AEAB-000895F1303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65edb57-3a11-4ff8-9c43-7dc2da403828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DA43864-6A8F-4CBD-BD20-484A47337BA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79E32935-3F86-48D9-B90A-ECE02A312E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edb57-3a11-4ff8-9c43-7dc2da4038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Enkät</vt:lpstr>
      <vt:lpstr>diagram</vt:lpstr>
      <vt:lpstr>Enkät!Utskriftsrubriker</vt:lpstr>
    </vt:vector>
  </TitlesOfParts>
  <Manager/>
  <Company>Regeringskansliets förvaltningskontor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 Granbom</dc:creator>
  <cp:keywords/>
  <dc:description/>
  <cp:lastModifiedBy>Helena Strömberg Molinder</cp:lastModifiedBy>
  <cp:revision/>
  <dcterms:created xsi:type="dcterms:W3CDTF">1999-06-16T10:30:48Z</dcterms:created>
  <dcterms:modified xsi:type="dcterms:W3CDTF">2019-01-17T12:42:49Z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0x010100502CDB7A0A91F2418536AA9171EEDEB52600B2CB3847F8FDD54A8D73A9234733EB70</vt:lpwstr>
  </property>
  <property fmtid="{D5CDD505-2E9C-101B-9397-08002B2CF9AE}" pid="3" name="abc491f40c194aeca9d489bc3b2652f5">
    <vt:lpwstr>Hela Pensionsmyndigheten|1eaa11e7-d736-4537-b624-27e16bb1c838</vt:lpwstr>
  </property>
  <property fmtid="{D5CDD505-2E9C-101B-9397-08002B2CF9AE}" pid="4" name="Gäller för0">
    <vt:lpwstr>1;#Hela Pensionsmyndigheten|1eaa11e7-d736-4537-b624-27e16bb1c838</vt:lpwstr>
  </property>
  <property fmtid="{D5CDD505-2E9C-101B-9397-08002B2CF9AE}" pid="5" name="_dlc_DocIdItemGuid">
    <vt:lpwstr>a0b81d1e-e18b-4f5f-83c7-f51ac9429854</vt:lpwstr>
  </property>
  <property fmtid="{D5CDD505-2E9C-101B-9397-08002B2CF9AE}" pid="6" name="TaxKeyword">
    <vt:lpwstr/>
  </property>
  <property fmtid="{D5CDD505-2E9C-101B-9397-08002B2CF9AE}" pid="7" name="Processgrupp">
    <vt:lpwstr>10;#2.4.1 Redovisa/administrera ekonomi|07d92175-fe9b-412b-b2fd-3e9fd97df562</vt:lpwstr>
  </property>
  <property fmtid="{D5CDD505-2E9C-101B-9397-08002B2CF9AE}" pid="8" name="hf95c8e4ce864401a0ed1e6e433dc46e">
    <vt:lpwstr/>
  </property>
  <property fmtid="{D5CDD505-2E9C-101B-9397-08002B2CF9AE}" pid="9" name="Beslutsfattare0">
    <vt:lpwstr/>
  </property>
</Properties>
</file>