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str\Desktop\"/>
    </mc:Choice>
  </mc:AlternateContent>
  <bookViews>
    <workbookView xWindow="240" yWindow="75" windowWidth="16155" windowHeight="8190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62913"/>
</workbook>
</file>

<file path=xl/calcChain.xml><?xml version="1.0" encoding="utf-8"?>
<calcChain xmlns="http://schemas.openxmlformats.org/spreadsheetml/2006/main">
  <c r="F30" i="1" l="1"/>
  <c r="G36" i="1" l="1"/>
  <c r="E36" i="1"/>
  <c r="H35" i="1"/>
  <c r="D35" i="1"/>
  <c r="F35" i="1" s="1"/>
  <c r="I35" i="1" s="1"/>
  <c r="H34" i="1"/>
  <c r="H36" i="1" s="1"/>
  <c r="G32" i="1"/>
  <c r="E32" i="1"/>
  <c r="H31" i="1"/>
  <c r="H30" i="1"/>
  <c r="H29" i="1"/>
  <c r="H28" i="1"/>
  <c r="H27" i="1"/>
  <c r="G38" i="1" l="1"/>
  <c r="E38" i="1"/>
  <c r="H32" i="1"/>
  <c r="H38" i="1" s="1"/>
  <c r="F15" i="1"/>
  <c r="K15" i="1"/>
  <c r="L15" i="1"/>
  <c r="F11" i="1"/>
  <c r="F12" i="1" s="1"/>
  <c r="F18" i="1" s="1"/>
  <c r="I11" i="1"/>
  <c r="F31" i="1" s="1"/>
  <c r="I31" i="1" s="1"/>
  <c r="F10" i="1"/>
  <c r="F7" i="1"/>
  <c r="F8" i="1"/>
  <c r="F9" i="1"/>
  <c r="F14" i="1"/>
  <c r="F16" i="1"/>
  <c r="I10" i="1"/>
  <c r="D30" i="1" s="1"/>
  <c r="I30" i="1" s="1"/>
  <c r="I7" i="1"/>
  <c r="D27" i="1" s="1"/>
  <c r="F27" i="1" s="1"/>
  <c r="I27" i="1" s="1"/>
  <c r="I8" i="1"/>
  <c r="D28" i="1" s="1"/>
  <c r="F28" i="1" s="1"/>
  <c r="I28" i="1" s="1"/>
  <c r="I9" i="1"/>
  <c r="D29" i="1" s="1"/>
  <c r="F29" i="1" s="1"/>
  <c r="I29" i="1" s="1"/>
  <c r="I14" i="1"/>
  <c r="D34" i="1" s="1"/>
  <c r="K14" i="1"/>
  <c r="L14" i="1"/>
  <c r="L16" i="1" s="1"/>
  <c r="K9" i="1"/>
  <c r="L9" i="1"/>
  <c r="J16" i="1"/>
  <c r="G16" i="1"/>
  <c r="E16" i="1"/>
  <c r="H15" i="1"/>
  <c r="H14" i="1"/>
  <c r="H16" i="1" s="1"/>
  <c r="J12" i="1"/>
  <c r="G12" i="1"/>
  <c r="E12" i="1"/>
  <c r="E18" i="1" s="1"/>
  <c r="H11" i="1"/>
  <c r="H10" i="1"/>
  <c r="H7" i="1"/>
  <c r="H8" i="1"/>
  <c r="H9" i="1"/>
  <c r="D16" i="1"/>
  <c r="D12" i="1"/>
  <c r="J18" i="1"/>
  <c r="K10" i="1"/>
  <c r="L10" i="1"/>
  <c r="K7" i="1"/>
  <c r="L7" i="1"/>
  <c r="K8" i="1"/>
  <c r="L8" i="1"/>
  <c r="D18" i="1"/>
  <c r="I15" i="1"/>
  <c r="K16" i="1"/>
  <c r="K11" i="1" l="1"/>
  <c r="H12" i="1"/>
  <c r="H18" i="1" s="1"/>
  <c r="D36" i="1"/>
  <c r="F34" i="1"/>
  <c r="G18" i="1"/>
  <c r="I16" i="1"/>
  <c r="D32" i="1"/>
  <c r="D38" i="1" s="1"/>
  <c r="F32" i="1"/>
  <c r="I12" i="1"/>
  <c r="I32" i="1"/>
  <c r="L11" i="1" l="1"/>
  <c r="L12" i="1" s="1"/>
  <c r="L18" i="1" s="1"/>
  <c r="K12" i="1"/>
  <c r="K18" i="1" s="1"/>
  <c r="F36" i="1"/>
  <c r="F38" i="1" s="1"/>
  <c r="I34" i="1"/>
  <c r="I36" i="1" s="1"/>
  <c r="I38" i="1" s="1"/>
  <c r="I18" i="1"/>
</calcChain>
</file>

<file path=xl/sharedStrings.xml><?xml version="1.0" encoding="utf-8"?>
<sst xmlns="http://schemas.openxmlformats.org/spreadsheetml/2006/main" count="71" uniqueCount="35">
  <si>
    <t>Sammanfattande tabell över anslagsuppföljningen inom Pensionsmyndighetens ansvarsområde 2019</t>
  </si>
  <si>
    <t>Belopp anges i 1000-tals kronor</t>
  </si>
  <si>
    <t>Ingående överföringsbelopp från 2018</t>
  </si>
  <si>
    <t>Anslag år 2019</t>
  </si>
  <si>
    <t>Tilldelade medel 2019</t>
  </si>
  <si>
    <t>Prognos för 2019</t>
  </si>
  <si>
    <t>Årets över-/underskridande</t>
  </si>
  <si>
    <t>Avvikelse från tilldelade medel</t>
  </si>
  <si>
    <t>Högsta anslagskredit</t>
  </si>
  <si>
    <t>Tillgängliga medel</t>
  </si>
  <si>
    <t>Överskridande av anslagskredit</t>
  </si>
  <si>
    <t>Utgiftsområde 11 Ekonomisk trygghet vid ålderdom</t>
  </si>
  <si>
    <t>1:1</t>
  </si>
  <si>
    <t>Garantipension till ålderspension</t>
  </si>
  <si>
    <t>1:2</t>
  </si>
  <si>
    <t>Efterlevandepensioner till vuxna</t>
  </si>
  <si>
    <t>1:3</t>
  </si>
  <si>
    <t>Bostadstillägg till pensionärer</t>
  </si>
  <si>
    <t>1:4</t>
  </si>
  <si>
    <t>Äldreförsörjningsstöd</t>
  </si>
  <si>
    <t>2:1</t>
  </si>
  <si>
    <t>2:1.1</t>
  </si>
  <si>
    <t>Pensionsmyndigheten</t>
  </si>
  <si>
    <t>Summa:</t>
  </si>
  <si>
    <t>Utgiftsområde 12 Ekonomisk trygghet för familjer och barn</t>
  </si>
  <si>
    <t>1:5</t>
  </si>
  <si>
    <t xml:space="preserve">Barnpension och efterlevandestöd </t>
  </si>
  <si>
    <t>1:7</t>
  </si>
  <si>
    <t>Pensionsrätt för barnår</t>
  </si>
  <si>
    <t>Totalt:</t>
  </si>
  <si>
    <t>Ingående överföringsbelopp från 2019</t>
  </si>
  <si>
    <t xml:space="preserve">Anslag år 2020 </t>
  </si>
  <si>
    <t>Tilldelade medel 2020</t>
  </si>
  <si>
    <t>Prognos för 2020</t>
  </si>
  <si>
    <t>Sammanfattande tabell över anslagsuppföljningen inom Pensionsmyndighetens ansvarsområde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</si>
</sst>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7"/>
      <color rgb="FF0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3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49" fontId="4" fillId="0" borderId="2" xfId="0" applyNumberFormat="1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left" vertical="top" wrapText="1"/>
    </xf>
    <xf numFmtId="3" fontId="6" fillId="0" borderId="0" xfId="0" applyNumberFormat="1" applyFont="1" applyAlignment="1">
      <alignment horizontal="right" vertical="top" wrapText="1"/>
    </xf>
    <xf numFmtId="3" fontId="9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0" xfId="0" applyBorder="1"/>
    <xf numFmtId="3" fontId="6" fillId="0" borderId="0" xfId="0" applyNumberFormat="1" applyFont="1" applyBorder="1" applyAlignment="1">
      <alignment horizontal="left" vertical="top" wrapText="1"/>
    </xf>
    <xf numFmtId="3" fontId="2" fillId="0" borderId="0" xfId="0" applyNumberFormat="1" applyFont="1" applyFill="1" applyAlignment="1">
      <alignment horizontal="right" vertical="top" wrapText="1"/>
    </xf>
    <xf numFmtId="3" fontId="6" fillId="0" borderId="0" xfId="0" applyNumberFormat="1" applyFont="1" applyFill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right" vertical="top" wrapText="1"/>
    </xf>
    <xf numFmtId="3" fontId="2" fillId="0" borderId="0" xfId="0" applyNumberFormat="1" applyFont="1" applyFill="1" applyBorder="1" applyAlignment="1">
      <alignment horizontal="right" vertical="top" wrapText="1"/>
    </xf>
    <xf numFmtId="3" fontId="6" fillId="0" borderId="0" xfId="0" applyNumberFormat="1" applyFont="1" applyFill="1" applyAlignment="1">
      <alignment horizontal="right" vertical="top" wrapText="1"/>
    </xf>
    <xf numFmtId="3" fontId="4" fillId="0" borderId="0" xfId="0" applyNumberFormat="1" applyFont="1" applyBorder="1" applyAlignment="1">
      <alignment horizontal="right" vertical="top" wrapText="1"/>
    </xf>
    <xf numFmtId="3" fontId="6" fillId="0" borderId="0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view="pageLayout" topLeftCell="A7" zoomScaleNormal="120" workbookViewId="0">
      <selection activeCell="E31" sqref="E31"/>
    </sheetView>
  </sheetViews>
  <sheetFormatPr defaultRowHeight="12.75" x14ac:dyDescent="0.2"/>
  <cols>
    <col min="1" max="1" width="6.42578125" customWidth="1"/>
    <col min="2" max="2" width="5.85546875" customWidth="1"/>
    <col min="3" max="3" width="23.5703125" customWidth="1"/>
    <col min="4" max="5" width="11.7109375" customWidth="1"/>
    <col min="6" max="6" width="11.85546875" customWidth="1"/>
    <col min="7" max="8" width="11.7109375" customWidth="1"/>
    <col min="9" max="9" width="11.140625" customWidth="1"/>
    <col min="10" max="10" width="10.5703125" customWidth="1"/>
    <col min="11" max="11" width="12.140625" customWidth="1"/>
    <col min="12" max="12" width="9.28515625" customWidth="1"/>
  </cols>
  <sheetData>
    <row r="1" spans="1:12" ht="15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</row>
    <row r="2" spans="1:12" x14ac:dyDescent="0.2">
      <c r="A2" s="11"/>
      <c r="B2" s="11"/>
      <c r="C2" s="11"/>
      <c r="D2" s="11"/>
      <c r="E2" s="11"/>
      <c r="F2" s="11"/>
      <c r="G2" s="11"/>
      <c r="H2" s="11"/>
      <c r="I2" s="11"/>
    </row>
    <row r="3" spans="1:12" x14ac:dyDescent="0.2">
      <c r="A3" s="26" t="s">
        <v>1</v>
      </c>
      <c r="B3" s="27"/>
      <c r="C3" s="27"/>
      <c r="D3" s="27"/>
      <c r="E3" s="27"/>
      <c r="F3" s="27"/>
      <c r="G3" s="27"/>
      <c r="H3" s="27"/>
      <c r="I3" s="27"/>
    </row>
    <row r="4" spans="1:12" ht="13.5" thickBot="1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12" ht="27.75" thickBot="1" x14ac:dyDescent="0.25">
      <c r="A5" s="28"/>
      <c r="B5" s="28"/>
      <c r="C5" s="28"/>
      <c r="D5" s="1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8" t="s">
        <v>9</v>
      </c>
      <c r="L5" s="8" t="s">
        <v>10</v>
      </c>
    </row>
    <row r="6" spans="1:12" x14ac:dyDescent="0.2">
      <c r="A6" s="29" t="s">
        <v>11</v>
      </c>
      <c r="B6" s="29"/>
      <c r="C6" s="29"/>
      <c r="D6" s="29"/>
      <c r="E6" s="29"/>
      <c r="F6" s="29"/>
      <c r="G6" s="29"/>
      <c r="H6" s="29"/>
      <c r="I6" s="29"/>
    </row>
    <row r="7" spans="1:12" x14ac:dyDescent="0.2">
      <c r="A7" s="2" t="s">
        <v>12</v>
      </c>
      <c r="B7" s="2" t="s">
        <v>12</v>
      </c>
      <c r="C7" s="2" t="s">
        <v>13</v>
      </c>
      <c r="D7" s="9">
        <v>-144638</v>
      </c>
      <c r="E7" s="9">
        <v>13225500</v>
      </c>
      <c r="F7" s="3">
        <f>D7+E7</f>
        <v>13080862</v>
      </c>
      <c r="G7" s="9">
        <v>13170200</v>
      </c>
      <c r="H7" s="3">
        <f>E7-G7</f>
        <v>55300</v>
      </c>
      <c r="I7" s="3">
        <f>F7-G7</f>
        <v>-89338</v>
      </c>
      <c r="J7" s="9">
        <v>661275</v>
      </c>
      <c r="K7" s="3">
        <f>F7+J7</f>
        <v>13742137</v>
      </c>
      <c r="L7" s="3">
        <f>(K7-G7)*((K7-G7)&lt;0)</f>
        <v>0</v>
      </c>
    </row>
    <row r="8" spans="1:12" x14ac:dyDescent="0.2">
      <c r="A8" s="2" t="s">
        <v>14</v>
      </c>
      <c r="B8" s="2" t="s">
        <v>14</v>
      </c>
      <c r="C8" s="2" t="s">
        <v>15</v>
      </c>
      <c r="D8" s="9">
        <v>-13488</v>
      </c>
      <c r="E8" s="9">
        <v>10331200</v>
      </c>
      <c r="F8" s="9">
        <f>D8+E8</f>
        <v>10317712</v>
      </c>
      <c r="G8" s="9">
        <v>10369400</v>
      </c>
      <c r="H8" s="9">
        <f>E8-G8</f>
        <v>-38200</v>
      </c>
      <c r="I8" s="9">
        <f>F8-G8</f>
        <v>-51688</v>
      </c>
      <c r="J8" s="9">
        <v>516560</v>
      </c>
      <c r="K8" s="9">
        <f>F8+J8</f>
        <v>10834272</v>
      </c>
      <c r="L8" s="9">
        <f>(K8-G8)*((K8-G8)&lt;0)</f>
        <v>0</v>
      </c>
    </row>
    <row r="9" spans="1:12" x14ac:dyDescent="0.2">
      <c r="A9" s="2" t="s">
        <v>16</v>
      </c>
      <c r="B9" s="2" t="s">
        <v>16</v>
      </c>
      <c r="C9" s="2" t="s">
        <v>17</v>
      </c>
      <c r="D9" s="9">
        <v>-112239</v>
      </c>
      <c r="E9" s="9">
        <v>9587500</v>
      </c>
      <c r="F9" s="3">
        <f>D9+E9</f>
        <v>9475261</v>
      </c>
      <c r="G9" s="9">
        <v>9124100</v>
      </c>
      <c r="H9" s="3">
        <f>E9-G9</f>
        <v>463400</v>
      </c>
      <c r="I9" s="3">
        <f>F9-G9</f>
        <v>351161</v>
      </c>
      <c r="J9" s="9">
        <v>479375</v>
      </c>
      <c r="K9" s="3">
        <f>F9+J9</f>
        <v>9954636</v>
      </c>
      <c r="L9" s="3">
        <f>(K9-G9)*((K9-G9)&lt;0)</f>
        <v>0</v>
      </c>
    </row>
    <row r="10" spans="1:12" x14ac:dyDescent="0.2">
      <c r="A10" s="2" t="s">
        <v>18</v>
      </c>
      <c r="B10" s="2" t="s">
        <v>18</v>
      </c>
      <c r="C10" s="2" t="s">
        <v>19</v>
      </c>
      <c r="D10" s="9">
        <v>-34344</v>
      </c>
      <c r="E10" s="9">
        <v>1154100</v>
      </c>
      <c r="F10" s="3">
        <f>D10+E10</f>
        <v>1119756</v>
      </c>
      <c r="G10" s="9">
        <v>1161200</v>
      </c>
      <c r="H10" s="3">
        <f>E10-G10</f>
        <v>-7100</v>
      </c>
      <c r="I10" s="3">
        <f>F10-G10</f>
        <v>-41444</v>
      </c>
      <c r="J10" s="9">
        <v>57705</v>
      </c>
      <c r="K10" s="3">
        <f>F10+J10</f>
        <v>1177461</v>
      </c>
      <c r="L10" s="3">
        <f>(K10-G10)*((K10-G10)&lt;0)</f>
        <v>0</v>
      </c>
    </row>
    <row r="11" spans="1:12" x14ac:dyDescent="0.2">
      <c r="A11" s="2" t="s">
        <v>20</v>
      </c>
      <c r="B11" s="2" t="s">
        <v>21</v>
      </c>
      <c r="C11" s="2" t="s">
        <v>22</v>
      </c>
      <c r="D11" s="9">
        <v>-9242</v>
      </c>
      <c r="E11" s="9">
        <v>602142</v>
      </c>
      <c r="F11" s="9">
        <f>D11+E11</f>
        <v>592900</v>
      </c>
      <c r="G11" s="10">
        <v>564000</v>
      </c>
      <c r="H11" s="9">
        <f>E11-G11</f>
        <v>38142</v>
      </c>
      <c r="I11" s="9">
        <f>F11-G11</f>
        <v>28900</v>
      </c>
      <c r="J11" s="9">
        <v>18064</v>
      </c>
      <c r="K11" s="9">
        <f>F11+J11</f>
        <v>610964</v>
      </c>
      <c r="L11" s="3">
        <f>(K11-G11)*((K11-G11)&lt;0)</f>
        <v>0</v>
      </c>
    </row>
    <row r="12" spans="1:12" x14ac:dyDescent="0.2">
      <c r="A12" s="4"/>
      <c r="B12" s="4"/>
      <c r="C12" s="4" t="s">
        <v>23</v>
      </c>
      <c r="D12" s="5">
        <f t="shared" ref="D12:I12" si="0">SUM(D7:D11)</f>
        <v>-313951</v>
      </c>
      <c r="E12" s="5">
        <f t="shared" si="0"/>
        <v>34900442</v>
      </c>
      <c r="F12" s="5">
        <f t="shared" si="0"/>
        <v>34586491</v>
      </c>
      <c r="G12" s="5">
        <f t="shared" si="0"/>
        <v>34388900</v>
      </c>
      <c r="H12" s="5">
        <f t="shared" si="0"/>
        <v>511542</v>
      </c>
      <c r="I12" s="5">
        <f t="shared" si="0"/>
        <v>197591</v>
      </c>
      <c r="J12" s="5">
        <f>SUM(J7:J11)</f>
        <v>1732979</v>
      </c>
      <c r="K12" s="5">
        <f>SUM(K7:K11)</f>
        <v>36319470</v>
      </c>
      <c r="L12" s="5">
        <f>SUM(L7:L11)</f>
        <v>0</v>
      </c>
    </row>
    <row r="13" spans="1:12" x14ac:dyDescent="0.2">
      <c r="A13" s="29" t="s">
        <v>24</v>
      </c>
      <c r="B13" s="29"/>
      <c r="C13" s="29"/>
      <c r="D13" s="29"/>
      <c r="E13" s="29"/>
      <c r="F13" s="29"/>
      <c r="G13" s="29"/>
      <c r="H13" s="29"/>
      <c r="I13" s="29"/>
    </row>
    <row r="14" spans="1:12" x14ac:dyDescent="0.2">
      <c r="A14" s="2" t="s">
        <v>25</v>
      </c>
      <c r="B14" s="2" t="s">
        <v>25</v>
      </c>
      <c r="C14" s="2" t="s">
        <v>26</v>
      </c>
      <c r="D14" s="9">
        <v>0</v>
      </c>
      <c r="E14" s="9">
        <v>964600</v>
      </c>
      <c r="F14" s="3">
        <f>D14+E14</f>
        <v>964600</v>
      </c>
      <c r="G14" s="9">
        <v>995700</v>
      </c>
      <c r="H14" s="3">
        <f>E14-G14</f>
        <v>-31100</v>
      </c>
      <c r="I14" s="3">
        <f>F14-G14</f>
        <v>-31100</v>
      </c>
      <c r="J14" s="9">
        <v>57876</v>
      </c>
      <c r="K14" s="3">
        <f>F14+J14</f>
        <v>1022476</v>
      </c>
      <c r="L14" s="3">
        <f>(K14-G14)*((K14-G14)&lt;0)</f>
        <v>0</v>
      </c>
    </row>
    <row r="15" spans="1:12" x14ac:dyDescent="0.2">
      <c r="A15" s="2" t="s">
        <v>27</v>
      </c>
      <c r="B15" s="2" t="s">
        <v>27</v>
      </c>
      <c r="C15" s="2" t="s">
        <v>28</v>
      </c>
      <c r="D15" s="9">
        <v>0</v>
      </c>
      <c r="E15" s="9">
        <v>7303100</v>
      </c>
      <c r="F15" s="9">
        <f>D15+E15</f>
        <v>7303100</v>
      </c>
      <c r="G15" s="9">
        <v>7303100</v>
      </c>
      <c r="H15" s="9">
        <f>E15-G15</f>
        <v>0</v>
      </c>
      <c r="I15" s="9">
        <f>F15-G15</f>
        <v>0</v>
      </c>
      <c r="J15" s="9">
        <v>0</v>
      </c>
      <c r="K15" s="9">
        <f>F15+J15</f>
        <v>7303100</v>
      </c>
      <c r="L15" s="9">
        <f>(K15-G15)*((K15-G15)&lt;0)</f>
        <v>0</v>
      </c>
    </row>
    <row r="16" spans="1:12" x14ac:dyDescent="0.2">
      <c r="A16" s="4"/>
      <c r="B16" s="4"/>
      <c r="C16" s="4" t="s">
        <v>23</v>
      </c>
      <c r="D16" s="5">
        <f t="shared" ref="D16:I16" si="1">SUM(D14:D15)</f>
        <v>0</v>
      </c>
      <c r="E16" s="5">
        <f t="shared" si="1"/>
        <v>8267700</v>
      </c>
      <c r="F16" s="5">
        <f t="shared" si="1"/>
        <v>8267700</v>
      </c>
      <c r="G16" s="5">
        <f t="shared" si="1"/>
        <v>8298800</v>
      </c>
      <c r="H16" s="5">
        <f t="shared" si="1"/>
        <v>-31100</v>
      </c>
      <c r="I16" s="5">
        <f t="shared" si="1"/>
        <v>-31100</v>
      </c>
      <c r="J16" s="5">
        <f>SUM(J14:J15)</f>
        <v>57876</v>
      </c>
      <c r="K16" s="5">
        <f>SUM(K14:K15)</f>
        <v>8325576</v>
      </c>
      <c r="L16" s="5">
        <f>SUM(L14:L15)</f>
        <v>0</v>
      </c>
    </row>
    <row r="17" spans="1:13" x14ac:dyDescent="0.2">
      <c r="A17" s="25"/>
      <c r="B17" s="25"/>
      <c r="C17" s="25"/>
      <c r="D17" s="25"/>
      <c r="E17" s="25"/>
      <c r="F17" s="25"/>
      <c r="G17" s="25"/>
      <c r="H17" s="25"/>
      <c r="I17" s="25"/>
    </row>
    <row r="18" spans="1:13" ht="13.5" thickBot="1" x14ac:dyDescent="0.25">
      <c r="A18" s="6"/>
      <c r="B18" s="6"/>
      <c r="C18" s="6" t="s">
        <v>29</v>
      </c>
      <c r="D18" s="7">
        <f t="shared" ref="D18:L18" si="2">D12+D16</f>
        <v>-313951</v>
      </c>
      <c r="E18" s="7">
        <f t="shared" si="2"/>
        <v>43168142</v>
      </c>
      <c r="F18" s="7">
        <f t="shared" si="2"/>
        <v>42854191</v>
      </c>
      <c r="G18" s="7">
        <f t="shared" si="2"/>
        <v>42687700</v>
      </c>
      <c r="H18" s="7">
        <f t="shared" si="2"/>
        <v>480442</v>
      </c>
      <c r="I18" s="7">
        <f t="shared" si="2"/>
        <v>166491</v>
      </c>
      <c r="J18" s="7">
        <f t="shared" si="2"/>
        <v>1790855</v>
      </c>
      <c r="K18" s="7">
        <f t="shared" si="2"/>
        <v>44645046</v>
      </c>
      <c r="L18" s="7">
        <f t="shared" si="2"/>
        <v>0</v>
      </c>
    </row>
    <row r="20" spans="1:13" x14ac:dyDescent="0.2">
      <c r="J20" s="13"/>
    </row>
    <row r="21" spans="1:13" ht="15" x14ac:dyDescent="0.25">
      <c r="A21" s="23" t="s">
        <v>34</v>
      </c>
      <c r="B21" s="24"/>
      <c r="C21" s="24"/>
      <c r="D21" s="24"/>
      <c r="E21" s="24"/>
      <c r="F21" s="24"/>
      <c r="G21" s="24"/>
      <c r="H21" s="24"/>
      <c r="I21" s="24"/>
    </row>
    <row r="22" spans="1:13" x14ac:dyDescent="0.2">
      <c r="A22" s="12"/>
      <c r="B22" s="12"/>
      <c r="C22" s="12"/>
      <c r="D22" s="12"/>
      <c r="E22" s="12"/>
      <c r="F22" s="12"/>
      <c r="G22" s="12"/>
      <c r="H22" s="12"/>
      <c r="I22" s="12"/>
    </row>
    <row r="23" spans="1:13" x14ac:dyDescent="0.2">
      <c r="A23" s="26" t="s">
        <v>1</v>
      </c>
      <c r="B23" s="27"/>
      <c r="C23" s="27"/>
      <c r="D23" s="27"/>
      <c r="E23" s="27"/>
      <c r="F23" s="27"/>
      <c r="G23" s="27"/>
      <c r="H23" s="27"/>
      <c r="I23" s="27"/>
    </row>
    <row r="24" spans="1:13" ht="13.5" thickBot="1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4"/>
      <c r="K24" s="14"/>
      <c r="L24" s="14"/>
    </row>
    <row r="25" spans="1:13" ht="27.75" thickBot="1" x14ac:dyDescent="0.25">
      <c r="A25" s="28"/>
      <c r="B25" s="28"/>
      <c r="C25" s="28"/>
      <c r="D25" s="1" t="s">
        <v>30</v>
      </c>
      <c r="E25" s="8" t="s">
        <v>31</v>
      </c>
      <c r="F25" s="8" t="s">
        <v>32</v>
      </c>
      <c r="G25" s="8" t="s">
        <v>33</v>
      </c>
      <c r="H25" s="8" t="s">
        <v>6</v>
      </c>
      <c r="I25" s="8" t="s">
        <v>7</v>
      </c>
      <c r="J25" s="15"/>
      <c r="K25" s="15"/>
      <c r="L25" s="15"/>
      <c r="M25" s="13"/>
    </row>
    <row r="26" spans="1:13" x14ac:dyDescent="0.2">
      <c r="A26" s="29" t="s">
        <v>11</v>
      </c>
      <c r="B26" s="29"/>
      <c r="C26" s="29"/>
      <c r="D26" s="29"/>
      <c r="E26" s="29"/>
      <c r="F26" s="29"/>
      <c r="G26" s="29"/>
      <c r="H26" s="29"/>
      <c r="I26" s="29"/>
      <c r="J26" s="14"/>
      <c r="K26" s="14"/>
      <c r="L26" s="14"/>
    </row>
    <row r="27" spans="1:13" x14ac:dyDescent="0.2">
      <c r="A27" s="2" t="s">
        <v>12</v>
      </c>
      <c r="B27" s="2" t="s">
        <v>12</v>
      </c>
      <c r="C27" s="2" t="s">
        <v>13</v>
      </c>
      <c r="D27" s="9">
        <f>MIN(I7,0)</f>
        <v>-89338</v>
      </c>
      <c r="E27" s="9">
        <v>14940800</v>
      </c>
      <c r="F27" s="3">
        <f>D27+E27</f>
        <v>14851462</v>
      </c>
      <c r="G27" s="9">
        <v>14868800</v>
      </c>
      <c r="H27" s="16">
        <f>E27-G27</f>
        <v>72000</v>
      </c>
      <c r="I27" s="16">
        <f>F27-G27</f>
        <v>-17338</v>
      </c>
      <c r="J27" s="17"/>
      <c r="K27" s="18"/>
      <c r="L27" s="19"/>
    </row>
    <row r="28" spans="1:13" x14ac:dyDescent="0.2">
      <c r="A28" s="2" t="s">
        <v>14</v>
      </c>
      <c r="B28" s="2" t="s">
        <v>14</v>
      </c>
      <c r="C28" s="2" t="s">
        <v>15</v>
      </c>
      <c r="D28" s="9">
        <f t="shared" ref="D28:D30" si="3">MIN(I8,0)</f>
        <v>-51688</v>
      </c>
      <c r="E28" s="9">
        <v>9804900</v>
      </c>
      <c r="F28" s="3">
        <f>D28+E28</f>
        <v>9753212</v>
      </c>
      <c r="G28" s="9">
        <v>9891400</v>
      </c>
      <c r="H28" s="16">
        <f>E28-G28</f>
        <v>-86500</v>
      </c>
      <c r="I28" s="16">
        <f>F28-G28</f>
        <v>-138188</v>
      </c>
      <c r="K28" s="18"/>
      <c r="L28" s="19"/>
    </row>
    <row r="29" spans="1:13" x14ac:dyDescent="0.2">
      <c r="A29" s="2" t="s">
        <v>16</v>
      </c>
      <c r="B29" s="2" t="s">
        <v>16</v>
      </c>
      <c r="C29" s="2" t="s">
        <v>17</v>
      </c>
      <c r="D29" s="9">
        <f t="shared" si="3"/>
        <v>0</v>
      </c>
      <c r="E29" s="9">
        <v>10026300</v>
      </c>
      <c r="F29" s="3">
        <f>D29+E29</f>
        <v>10026300</v>
      </c>
      <c r="G29" s="9">
        <v>9835400</v>
      </c>
      <c r="H29" s="16">
        <f>E29-G29</f>
        <v>190900</v>
      </c>
      <c r="I29" s="16">
        <f>F29-G29</f>
        <v>190900</v>
      </c>
      <c r="J29" s="17"/>
      <c r="K29" s="18"/>
      <c r="L29" s="19"/>
    </row>
    <row r="30" spans="1:13" x14ac:dyDescent="0.2">
      <c r="A30" s="2" t="s">
        <v>18</v>
      </c>
      <c r="B30" s="2" t="s">
        <v>18</v>
      </c>
      <c r="C30" s="2" t="s">
        <v>19</v>
      </c>
      <c r="D30" s="9">
        <f t="shared" si="3"/>
        <v>-41444</v>
      </c>
      <c r="E30" s="9">
        <v>1174500</v>
      </c>
      <c r="F30" s="3">
        <f>D30+E30</f>
        <v>1133056</v>
      </c>
      <c r="G30" s="20">
        <v>1139300</v>
      </c>
      <c r="H30" s="16">
        <f>E30-G30</f>
        <v>35200</v>
      </c>
      <c r="I30" s="16">
        <f>F30-G30</f>
        <v>-6244</v>
      </c>
      <c r="J30" s="17"/>
      <c r="K30" s="19"/>
      <c r="L30" s="19"/>
    </row>
    <row r="31" spans="1:13" x14ac:dyDescent="0.2">
      <c r="A31" s="2" t="s">
        <v>20</v>
      </c>
      <c r="B31" s="2" t="s">
        <v>21</v>
      </c>
      <c r="C31" s="2" t="s">
        <v>22</v>
      </c>
      <c r="D31" s="9">
        <v>18064</v>
      </c>
      <c r="E31" s="9">
        <v>595896</v>
      </c>
      <c r="F31" s="9">
        <f>D31+E31</f>
        <v>613960</v>
      </c>
      <c r="G31" s="9">
        <v>627000</v>
      </c>
      <c r="H31" s="20">
        <f>E31-G31</f>
        <v>-31104</v>
      </c>
      <c r="I31" s="20">
        <f>F31-G31</f>
        <v>-13040</v>
      </c>
      <c r="J31" s="17"/>
      <c r="K31" s="19"/>
      <c r="L31" s="19"/>
    </row>
    <row r="32" spans="1:13" x14ac:dyDescent="0.2">
      <c r="A32" s="4"/>
      <c r="B32" s="4"/>
      <c r="C32" s="4" t="s">
        <v>23</v>
      </c>
      <c r="D32" s="5">
        <f t="shared" ref="D32:I32" si="4">SUM(D27:D31)</f>
        <v>-164406</v>
      </c>
      <c r="E32" s="5">
        <f t="shared" si="4"/>
        <v>36542396</v>
      </c>
      <c r="F32" s="5">
        <f t="shared" si="4"/>
        <v>36377990</v>
      </c>
      <c r="G32" s="5">
        <f t="shared" si="4"/>
        <v>36361900</v>
      </c>
      <c r="H32" s="5">
        <f t="shared" si="4"/>
        <v>180496</v>
      </c>
      <c r="I32" s="5">
        <f t="shared" si="4"/>
        <v>16090</v>
      </c>
      <c r="J32" s="21"/>
      <c r="K32" s="21"/>
      <c r="L32" s="21"/>
    </row>
    <row r="33" spans="1:12" x14ac:dyDescent="0.2">
      <c r="A33" s="29" t="s">
        <v>24</v>
      </c>
      <c r="B33" s="29"/>
      <c r="C33" s="29"/>
      <c r="D33" s="29"/>
      <c r="E33" s="29"/>
      <c r="F33" s="29"/>
      <c r="G33" s="29"/>
      <c r="H33" s="29"/>
      <c r="I33" s="29"/>
      <c r="J33" s="14"/>
      <c r="K33" s="14"/>
      <c r="L33" s="14"/>
    </row>
    <row r="34" spans="1:12" x14ac:dyDescent="0.2">
      <c r="A34" s="2" t="s">
        <v>25</v>
      </c>
      <c r="B34" s="2" t="s">
        <v>25</v>
      </c>
      <c r="C34" s="2" t="s">
        <v>26</v>
      </c>
      <c r="D34" s="9">
        <f t="shared" ref="D34:D35" si="5">MIN(I14,0)</f>
        <v>-31100</v>
      </c>
      <c r="E34" s="9">
        <v>997300</v>
      </c>
      <c r="F34" s="3">
        <f>D34+E34</f>
        <v>966200</v>
      </c>
      <c r="G34" s="20">
        <v>996000</v>
      </c>
      <c r="H34" s="16">
        <f>E34-G34</f>
        <v>1300</v>
      </c>
      <c r="I34" s="16">
        <f>F34-G34</f>
        <v>-29800</v>
      </c>
      <c r="J34" s="22"/>
      <c r="K34" s="18"/>
      <c r="L34" s="19"/>
    </row>
    <row r="35" spans="1:12" x14ac:dyDescent="0.2">
      <c r="A35" s="2" t="s">
        <v>27</v>
      </c>
      <c r="B35" s="2" t="s">
        <v>27</v>
      </c>
      <c r="C35" s="2" t="s">
        <v>28</v>
      </c>
      <c r="D35" s="9">
        <f t="shared" si="5"/>
        <v>0</v>
      </c>
      <c r="E35" s="9">
        <v>7565300</v>
      </c>
      <c r="F35" s="9">
        <f>D35+E35</f>
        <v>7565300</v>
      </c>
      <c r="G35" s="9">
        <v>7565300</v>
      </c>
      <c r="H35" s="20">
        <f>E35-G35</f>
        <v>0</v>
      </c>
      <c r="I35" s="20">
        <f>F35-G35</f>
        <v>0</v>
      </c>
      <c r="K35" s="18"/>
      <c r="L35" s="19"/>
    </row>
    <row r="36" spans="1:12" x14ac:dyDescent="0.2">
      <c r="A36" s="4"/>
      <c r="B36" s="4"/>
      <c r="C36" s="4" t="s">
        <v>23</v>
      </c>
      <c r="D36" s="5">
        <f t="shared" ref="D36:I36" si="6">SUM(D34:D35)</f>
        <v>-31100</v>
      </c>
      <c r="E36" s="5">
        <f t="shared" si="6"/>
        <v>8562600</v>
      </c>
      <c r="F36" s="5">
        <f t="shared" si="6"/>
        <v>8531500</v>
      </c>
      <c r="G36" s="5">
        <f t="shared" si="6"/>
        <v>8561300</v>
      </c>
      <c r="H36" s="5">
        <f t="shared" si="6"/>
        <v>1300</v>
      </c>
      <c r="I36" s="5">
        <f t="shared" si="6"/>
        <v>-29800</v>
      </c>
      <c r="J36" s="21"/>
      <c r="K36" s="21"/>
      <c r="L36" s="21"/>
    </row>
    <row r="37" spans="1:12" x14ac:dyDescent="0.2">
      <c r="A37" s="25"/>
      <c r="B37" s="25"/>
      <c r="C37" s="25"/>
      <c r="D37" s="25"/>
      <c r="E37" s="25"/>
      <c r="F37" s="25"/>
      <c r="G37" s="25"/>
      <c r="H37" s="25"/>
      <c r="I37" s="25"/>
      <c r="J37" s="14"/>
      <c r="K37" s="14"/>
      <c r="L37" s="14"/>
    </row>
    <row r="38" spans="1:12" ht="13.5" thickBot="1" x14ac:dyDescent="0.25">
      <c r="A38" s="6"/>
      <c r="B38" s="6"/>
      <c r="C38" s="6" t="s">
        <v>29</v>
      </c>
      <c r="D38" s="7">
        <f t="shared" ref="D38:I38" si="7">D32+D36</f>
        <v>-195506</v>
      </c>
      <c r="E38" s="7">
        <f t="shared" si="7"/>
        <v>45104996</v>
      </c>
      <c r="F38" s="7">
        <f t="shared" si="7"/>
        <v>44909490</v>
      </c>
      <c r="G38" s="7">
        <f t="shared" si="7"/>
        <v>44923200</v>
      </c>
      <c r="H38" s="7">
        <f t="shared" si="7"/>
        <v>181796</v>
      </c>
      <c r="I38" s="7">
        <f t="shared" si="7"/>
        <v>-13710</v>
      </c>
      <c r="J38" s="21"/>
      <c r="K38" s="21"/>
      <c r="L38" s="21"/>
    </row>
  </sheetData>
  <mergeCells count="12">
    <mergeCell ref="A37:I37"/>
    <mergeCell ref="A21:I21"/>
    <mergeCell ref="A23:I23"/>
    <mergeCell ref="A25:C25"/>
    <mergeCell ref="A26:I26"/>
    <mergeCell ref="A33:I33"/>
    <mergeCell ref="A1:I1"/>
    <mergeCell ref="A17:I17"/>
    <mergeCell ref="A3:I3"/>
    <mergeCell ref="A5:C5"/>
    <mergeCell ref="A6:I6"/>
    <mergeCell ref="A13:I13"/>
  </mergeCells>
  <phoneticPr fontId="5" type="noConversion"/>
  <pageMargins left="0.78740157480314965" right="0.78740157480314965" top="0.98425196850393704" bottom="0.78740157480314965" header="0.51181102362204722" footer="0.51181102362204722"/>
  <pageSetup paperSize="9" scale="90" orientation="landscape" r:id="rId1"/>
  <headerFooter scaleWithDoc="0" alignWithMargins="0">
    <oddFooter>&amp;C&amp;P (&amp;N)&amp;R&amp;KFF0000 &amp;K000000Bilaga 1 till Rapport&amp;KFF0000 &amp;K0000002019-10-25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16" ma:contentTypeDescription="" ma:contentTypeScope="" ma:versionID="3bbb4a528db20e56ca5f591dcd446944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12318df24497afc30eaa546201e03c97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/>
                <xsd:element ref="ns2:Dokumentstatus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ma:displayName="Informationsklass" ma:default="Intern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>
      <xsd:simpleType>
        <xsd:restriction base="dms:Choice">
          <xsd:enumeration value="Ej 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ma:displayName="Dokumentstatus" ma:default="UTKAST" ma:description="Ett dokument ska ha status utkast fram till att det godkänns av dokumentägaren." ma:format="Dropdown" ma:internalName="Dokumentstatus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4JXXJJFS64ZS-957833390-209</_dlc_DocId>
    <_dlc_DocIdUrl xmlns="465edb57-3a11-4ff8-9c43-7dc2da403828">
      <Url>https://sp.pensionsmyndigheten.se/ovr/ANSLAG/_layouts/15/DocIdRedir.aspx?ID=4JXXJJFS64ZS-957833390-209</Url>
      <Description>4JXXJJFS64ZS-957833390-209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Props1.xml><?xml version="1.0" encoding="utf-8"?>
<ds:datastoreItem xmlns:ds="http://schemas.openxmlformats.org/officeDocument/2006/customXml" ds:itemID="{83B8B7C1-2428-4C94-88F3-8874F5B2C3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edb57-3a11-4ff8-9c43-7dc2da403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D34EDA-6EC6-471E-8D88-D85BF92777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22304C-A22E-47F5-8E4B-B2D6848623CC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465edb57-3a11-4ff8-9c43-7dc2da403828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301C5D6B-AE9E-400C-85D7-F1A53858429A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D7E65243-AEAD-4B3E-BA0D-DD2A312F284B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bilaga 1</vt:lpstr>
    </vt:vector>
  </TitlesOfParts>
  <Manager/>
  <Company>SFA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Granbom</dc:creator>
  <cp:keywords/>
  <dc:description/>
  <cp:lastModifiedBy>Helena Strömberg Molinder</cp:lastModifiedBy>
  <cp:revision/>
  <cp:lastPrinted>2019-10-22T06:48:52Z</cp:lastPrinted>
  <dcterms:created xsi:type="dcterms:W3CDTF">2009-10-28T11:41:28Z</dcterms:created>
  <dcterms:modified xsi:type="dcterms:W3CDTF">2019-10-25T13:23:31Z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d3061331-4e3e-4190-82e1-6ea608386d9a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