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-15" yWindow="-15" windowWidth="11325" windowHeight="11760" tabRatio="587" firstSheet="1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K4" i="2" l="1"/>
  <c r="K6" i="2"/>
  <c r="K7" i="2"/>
  <c r="K8" i="2"/>
  <c r="K9" i="2"/>
  <c r="K10" i="2"/>
  <c r="K11" i="2"/>
  <c r="K17" i="2"/>
  <c r="K18" i="2"/>
  <c r="K19" i="2"/>
  <c r="G6" i="2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7" i="2"/>
  <c r="I10" i="2"/>
  <c r="I11" i="2"/>
  <c r="I14" i="2"/>
  <c r="I9" i="2"/>
  <c r="I15" i="2"/>
  <c r="H18" i="2"/>
  <c r="H4" i="2"/>
  <c r="H7" i="2"/>
  <c r="H10" i="2"/>
  <c r="H11" i="2"/>
  <c r="G18" i="2"/>
  <c r="F18" i="2"/>
  <c r="F4" i="2"/>
  <c r="F6" i="2"/>
  <c r="F7" i="2"/>
  <c r="F10" i="2"/>
  <c r="F11" i="2"/>
  <c r="E18" i="2"/>
  <c r="G11" i="2"/>
  <c r="E11" i="2"/>
  <c r="E4" i="2"/>
  <c r="E6" i="2"/>
  <c r="E7" i="2"/>
  <c r="E10" i="2"/>
  <c r="G10" i="2"/>
  <c r="J9" i="2"/>
  <c r="H9" i="2"/>
  <c r="G9" i="2"/>
  <c r="F9" i="2"/>
  <c r="E9" i="2"/>
  <c r="G7" i="2"/>
  <c r="G4" i="2"/>
  <c r="D19" i="2"/>
  <c r="D18" i="2"/>
  <c r="D11" i="2"/>
  <c r="D4" i="2"/>
  <c r="D6" i="2"/>
  <c r="D7" i="2"/>
  <c r="D10" i="2"/>
  <c r="D9" i="2"/>
  <c r="I17" i="2"/>
  <c r="H17" i="2"/>
  <c r="G17" i="2"/>
  <c r="F17" i="2"/>
  <c r="E17" i="2"/>
  <c r="D17" i="2"/>
  <c r="J17" i="2"/>
  <c r="A11" i="2"/>
  <c r="A10" i="2"/>
  <c r="A9" i="2"/>
  <c r="A8" i="2"/>
  <c r="A7" i="2"/>
  <c r="A6" i="2"/>
  <c r="A5" i="2"/>
  <c r="A4" i="2"/>
  <c r="F14" i="2"/>
  <c r="D14" i="2"/>
  <c r="E14" i="2"/>
  <c r="E15" i="2"/>
  <c r="G14" i="2"/>
  <c r="G20" i="2"/>
  <c r="G21" i="2"/>
  <c r="G23" i="2"/>
  <c r="E20" i="2"/>
  <c r="E21" i="2"/>
  <c r="E23" i="2"/>
  <c r="D20" i="2"/>
  <c r="D21" i="2"/>
  <c r="D23" i="2"/>
  <c r="D15" i="2"/>
  <c r="F20" i="2"/>
  <c r="F21" i="2"/>
  <c r="F23" i="2"/>
  <c r="F15" i="2"/>
  <c r="H14" i="2"/>
  <c r="H15" i="2"/>
  <c r="J14" i="2"/>
  <c r="J15" i="2"/>
  <c r="K14" i="2"/>
  <c r="K15" i="2"/>
  <c r="I20" i="2"/>
  <c r="I21" i="2"/>
  <c r="I23" i="2"/>
  <c r="G15" i="2"/>
  <c r="K20" i="2"/>
  <c r="K21" i="2"/>
  <c r="K23" i="2"/>
  <c r="J20" i="2"/>
  <c r="J21" i="2"/>
  <c r="J23" i="2"/>
  <c r="H20" i="2"/>
  <c r="H21" i="2"/>
  <c r="H23" i="2"/>
</calcChain>
</file>

<file path=xl/sharedStrings.xml><?xml version="1.0" encoding="utf-8"?>
<sst xmlns="http://schemas.openxmlformats.org/spreadsheetml/2006/main" count="180" uniqueCount="168">
  <si>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</si>
  <si>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</si>
  <si>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</si>
  <si>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</si>
  <si>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</si>
  <si>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</si>
  <si>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</si>
  <si>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</si>
  <si>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</si>
  <si>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</si>
  <si>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</si>
  <si>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</si>
  <si>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</si>
  <si>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</si>
  <si>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</si>
  <si>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</si>
  <si>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</si>
  <si>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</si>
  <si>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</si>
  <si>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</si>
  <si>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</si>
  <si>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</si>
  <si>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</si>
  <si>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</si>
  <si>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</si>
  <si>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</si>
  <si>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</si>
  <si>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</si>
  <si>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</si>
  <si>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</si>
  <si>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</si>
  <si>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</si>
  <si>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</si>
  <si>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</si>
  <si>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</si>
  <si>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</si>
  <si>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</si>
  <si>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</si>
  <si>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</si>
  <si>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</si>
  <si>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</si>
  <si>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</si>
  <si>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</si>
  <si>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</si>
  <si>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</si>
  <si>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</si>
  <si>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</si>
  <si>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</si>
  <si>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</si>
  <si>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</si>
  <si>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</si>
  <si>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</si>
  <si>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</si>
  <si>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</si>
  <si>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</si>
  <si>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</si>
  <si>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</si>
  <si>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</si>
  <si>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</si>
  <si>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</si>
  <si>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</si>
  <si>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</si>
  <si>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</si>
  <si>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</si>
  <si>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</si>
  <si>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</si>
  <si>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</si>
  <si>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</si>
  <si>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</si>
  <si>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</si>
  <si>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</si>
  <si>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</si>
  <si>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</si>
  <si>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</si>
  <si>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</si>
  <si>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</si>
  <si>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</si>
  <si>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</si>
  <si>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</si>
  <si>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</si>
  <si>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</si>
  <si>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</si>
  <si>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</si>
  <si>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</si>
  <si>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</si>
  <si>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</si>
  <si>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</si>
  <si>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</si>
  <si>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</si>
  <si>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</si>
  <si>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</si>
  <si>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</si>
  <si>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</si>
  <si>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</si>
  <si>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</si>
  <si>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</si>
  <si>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</si>
  <si>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</si>
  <si>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</si>
  <si>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</si>
  <si>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</si>
  <si>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</si>
  <si>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</si>
  <si>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</si>
  <si>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</si>
  <si>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</si>
  <si>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</si>
  <si>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</si>
  <si>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</si>
  <si>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</si>
  <si>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</si>
  <si>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</si>
  <si>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</si>
  <si>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</si>
  <si>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</si>
  <si>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</si>
  <si>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</si>
  <si>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</si>
  <si>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</si>
  <si>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</si>
  <si>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</si>
  <si>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</si>
  <si>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</si>
  <si>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</si>
  <si>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</si>
  <si>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</si>
  <si>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</si>
  <si>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</si>
  <si>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</si>
  <si>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</si>
  <si>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</si>
  <si>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</si>
  <si>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</si>
  <si>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</si>
  <si>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exkl. antal med endast premiepension</t>
  </si>
  <si>
    <t>Antal ålderspensioner med tilläggspension, totalt</t>
  </si>
  <si>
    <t>Antal ålderspensioner med tilläggspension, kvinnor</t>
  </si>
  <si>
    <t>Antal ålderspensioner med tilläggspension, män</t>
  </si>
  <si>
    <t>Antal ålderspensioner med inkomstpension, totalt</t>
  </si>
  <si>
    <t>Antal ålderspensioner med inkomstpension, kvinnor</t>
  </si>
  <si>
    <t>Antal ålderspensioner med inkomstpension, män</t>
  </si>
  <si>
    <t>Antal premiepensioner, egna, totalt</t>
  </si>
  <si>
    <t>Antal premiepensioner, egna, kvinnor</t>
  </si>
  <si>
    <t>Antal premiepensioner, egna, män</t>
  </si>
  <si>
    <t>Antal premiepensioner, efterlevandeskydd, totalt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</si>
  <si>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</si>
  <si>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</si>
  <si>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</si>
  <si>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</si>
  <si>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kvinnor, kr</t>
  </si>
  <si>
    <t>Genomsnitt för inkomstpension, män, kr</t>
  </si>
  <si>
    <t>Genomsnitt för egen premiepension, totalt, kr</t>
  </si>
  <si>
    <t>Genomsnitt för egen premiepension, kvinnor, kr</t>
  </si>
  <si>
    <t>Genomsnitt för egen premiepension, män, kr</t>
  </si>
  <si>
    <t xml:space="preserve">Genomsnitt för premiepension, efterlevandeskydd </t>
  </si>
  <si>
    <t>Retrofaktor tilläggspension</t>
  </si>
  <si>
    <t>Retrofaktor inkomstpension</t>
  </si>
  <si>
    <t>Retrofaktor premiepension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</si>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</sst>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,##0.000"/>
    <numFmt numFmtId="168" formatCode="#,##0.0"/>
    <numFmt numFmtId="169" formatCode="0.000"/>
    <numFmt numFmtId="170" formatCode="General_)"/>
    <numFmt numFmtId="171" formatCode="#,##0.0000"/>
    <numFmt numFmtId="172" formatCode="###\ ###\ ###\ ##0;\-###\ ###\ ###\ ##0;0;@"/>
    <numFmt numFmtId="173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70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6" fontId="7" fillId="0" borderId="0" applyFont="0" applyFill="0" applyBorder="0" applyAlignment="0" applyProtection="0"/>
    <xf numFmtId="0" fontId="42" fillId="13" borderId="9" applyNumberFormat="0" applyAlignment="0" applyProtection="0"/>
    <xf numFmtId="165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164" fontId="8" fillId="0" borderId="0" applyFont="0" applyFill="0" applyBorder="0" applyAlignment="0" applyProtection="0"/>
    <xf numFmtId="0" fontId="59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9" fillId="0" borderId="0">
      <protection locked="0"/>
    </xf>
    <xf numFmtId="164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1" fillId="0" borderId="0">
      <protection locked="0"/>
    </xf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70" fontId="41" fillId="0" borderId="0" xfId="69"/>
    <xf numFmtId="170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9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9" fontId="8" fillId="0" borderId="0" xfId="0" applyNumberFormat="1" applyFont="1"/>
    <xf numFmtId="167" fontId="8" fillId="0" borderId="0" xfId="0" applyNumberFormat="1" applyFont="1"/>
    <xf numFmtId="4" fontId="8" fillId="0" borderId="0" xfId="0" applyNumberFormat="1" applyFont="1"/>
    <xf numFmtId="171" fontId="8" fillId="0" borderId="0" xfId="0" applyNumberFormat="1" applyFont="1"/>
    <xf numFmtId="0" fontId="54" fillId="0" borderId="0" xfId="0" applyFont="1" applyAlignment="1">
      <alignment vertical="center"/>
    </xf>
    <xf numFmtId="167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8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7" fontId="23" fillId="0" borderId="0" xfId="0" applyNumberFormat="1" applyFont="1"/>
    <xf numFmtId="0" fontId="8" fillId="0" borderId="16" xfId="0" applyFont="1" applyBorder="1" applyAlignment="1">
      <alignment vertical="center"/>
    </xf>
    <xf numFmtId="168" fontId="8" fillId="0" borderId="0" xfId="0" applyNumberFormat="1" applyFont="1"/>
    <xf numFmtId="173" fontId="8" fillId="0" borderId="0" xfId="126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diagram!$D$18:$K$18</c:f>
              <c:numCache>
                <c:formatCode>#,##0</c:formatCode>
                <c:ptCount val="8"/>
                <c:pt idx="0">
                  <c:v>285.35680000000002</c:v>
                </c:pt>
                <c:pt idx="1">
                  <c:v>299.10309999999998</c:v>
                </c:pt>
                <c:pt idx="2">
                  <c:v>307.3546</c:v>
                </c:pt>
                <c:pt idx="3">
                  <c:v>317.67599999999999</c:v>
                </c:pt>
                <c:pt idx="4">
                  <c:v>329.161</c:v>
                </c:pt>
                <c:pt idx="5">
                  <c:v>335.58800000000002</c:v>
                </c:pt>
                <c:pt idx="6">
                  <c:v>344.077</c:v>
                </c:pt>
                <c:pt idx="7">
                  <c:v>353.98500000000001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diagram!$D$19:$K$19</c:f>
              <c:numCache>
                <c:formatCode>#,##0</c:formatCode>
                <c:ptCount val="8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11.72</c:v>
                </c:pt>
                <c:pt idx="4">
                  <c:v>14.824999999999999</c:v>
                </c:pt>
                <c:pt idx="5">
                  <c:v>17.117999999999999</c:v>
                </c:pt>
                <c:pt idx="6">
                  <c:v>19.724</c:v>
                </c:pt>
                <c:pt idx="7">
                  <c:v>22.550999999999998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diagram!$D$20:$K$20</c:f>
              <c:numCache>
                <c:formatCode>#,##0</c:formatCode>
                <c:ptCount val="8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42.125399999999999</c:v>
                </c:pt>
                <c:pt idx="4">
                  <c:v>44.239800000000002</c:v>
                </c:pt>
                <c:pt idx="5">
                  <c:v>43.518300000000004</c:v>
                </c:pt>
                <c:pt idx="6">
                  <c:v>43.7637</c:v>
                </c:pt>
                <c:pt idx="7">
                  <c:v>44.540500999999999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B-4027-8BC4-6EA6B9E23E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B-4027-8BC4-6EA6B9E23E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C-42A8-BF68-FC598DCBD42B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diagram!$D$58:$K$58</c:f>
              <c:numCache>
                <c:formatCode>General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diagram!$D$18:$K$18</c:f>
              <c:numCache>
                <c:formatCode>#,##0</c:formatCode>
                <c:ptCount val="8"/>
                <c:pt idx="0">
                  <c:v>285.35680000000002</c:v>
                </c:pt>
                <c:pt idx="1">
                  <c:v>299.10309999999998</c:v>
                </c:pt>
                <c:pt idx="2">
                  <c:v>307.3546</c:v>
                </c:pt>
                <c:pt idx="3">
                  <c:v>317.67599999999999</c:v>
                </c:pt>
                <c:pt idx="4">
                  <c:v>329.161</c:v>
                </c:pt>
                <c:pt idx="5">
                  <c:v>335.58800000000002</c:v>
                </c:pt>
                <c:pt idx="6">
                  <c:v>344.077</c:v>
                </c:pt>
                <c:pt idx="7">
                  <c:v>353.98500000000001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E-467C-9893-825761438AFE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diagram!$D$19:$K$19</c:f>
              <c:numCache>
                <c:formatCode>#,##0</c:formatCode>
                <c:ptCount val="8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11.72</c:v>
                </c:pt>
                <c:pt idx="4">
                  <c:v>14.824999999999999</c:v>
                </c:pt>
                <c:pt idx="5">
                  <c:v>17.117999999999999</c:v>
                </c:pt>
                <c:pt idx="6">
                  <c:v>19.724</c:v>
                </c:pt>
                <c:pt idx="7">
                  <c:v>22.550999999999998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E-467C-9893-825761438AFE}"/>
            </c:ext>
          </c:extLst>
        </c:ser>
        <c:ser>
          <c:idx val="2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diagram!$D$20:$K$20</c:f>
              <c:numCache>
                <c:formatCode>#,##0</c:formatCode>
                <c:ptCount val="8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42.125399999999999</c:v>
                </c:pt>
                <c:pt idx="4">
                  <c:v>44.239800000000002</c:v>
                </c:pt>
                <c:pt idx="5">
                  <c:v>43.518300000000004</c:v>
                </c:pt>
                <c:pt idx="6">
                  <c:v>43.7637</c:v>
                </c:pt>
                <c:pt idx="7">
                  <c:v>44.540500999999999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E-467C-9893-825761438AFE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diagram!$D$21:$K$21</c:f>
              <c:numCache>
                <c:formatCode>#,##0</c:formatCode>
                <c:ptCount val="8"/>
                <c:pt idx="0">
                  <c:v>336.49611288267664</c:v>
                </c:pt>
                <c:pt idx="1">
                  <c:v>350.69161694576144</c:v>
                </c:pt>
                <c:pt idx="2">
                  <c:v>360.03354229522461</c:v>
                </c:pt>
                <c:pt idx="3">
                  <c:v>371.52140000000003</c:v>
                </c:pt>
                <c:pt idx="4">
                  <c:v>388.22579999999999</c:v>
                </c:pt>
                <c:pt idx="5">
                  <c:v>396.22430000000003</c:v>
                </c:pt>
                <c:pt idx="6">
                  <c:v>407.56470000000002</c:v>
                </c:pt>
                <c:pt idx="7">
                  <c:v>421.07650100000001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E-467C-9893-825761438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22</xdr:row>
      <xdr:rowOff>19051</xdr:rowOff>
    </xdr:from>
    <xdr:to>
      <xdr:col>25</xdr:col>
      <xdr:colOff>228600</xdr:colOff>
      <xdr:row>48</xdr:row>
      <xdr:rowOff>150813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52" activePane="bottomRight" state="frozen"/>
      <selection pane="topRight" activeCell="B1" sqref="B1"/>
      <selection pane="bottomLeft" activeCell="A4" sqref="A4"/>
      <selection pane="bottomRight" activeCell="N164" sqref="N164"/>
    </sheetView>
  </sheetViews>
  <sheetFormatPr defaultColWidth="9.140625" defaultRowHeight="12.75" x14ac:dyDescent="0.2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2" width="13.85546875" style="13" customWidth="1"/>
    <col min="13" max="13" width="13.7109375" style="13" customWidth="1"/>
    <col min="14" max="16384" width="9.140625" style="13"/>
  </cols>
  <sheetData>
    <row r="1" spans="1:13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3.5" customHeight="1" x14ac:dyDescent="0.25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</row>
    <row r="3" spans="1:13" ht="15.75" x14ac:dyDescent="0.25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4">
        <v>2023</v>
      </c>
    </row>
    <row r="4" spans="1:13" ht="15.75" x14ac:dyDescent="0.25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2"/>
      <c r="B5" s="2" t="s">
        <v>2</v>
      </c>
      <c r="C5" s="2"/>
      <c r="D5" s="2"/>
      <c r="E5" s="2"/>
      <c r="F5" s="49">
        <v>4.8977883709995229</v>
      </c>
      <c r="G5" s="49">
        <v>5.0315435172139544</v>
      </c>
      <c r="H5" s="49">
        <v>4.891033550849655</v>
      </c>
      <c r="I5" s="49">
        <v>3.7370900959118103</v>
      </c>
      <c r="J5" s="49">
        <v>2.6844970751578323</v>
      </c>
      <c r="K5" s="49">
        <v>3.1651179290970832</v>
      </c>
      <c r="L5" s="49">
        <v>3.5389264151018507</v>
      </c>
      <c r="M5" s="49">
        <v>3.6164470857231068</v>
      </c>
    </row>
    <row r="6" spans="1:13" ht="15.75" x14ac:dyDescent="0.25">
      <c r="A6" s="2"/>
      <c r="B6" s="2" t="s">
        <v>3</v>
      </c>
      <c r="C6" s="2"/>
      <c r="D6" s="2"/>
      <c r="E6" s="2"/>
      <c r="F6" s="49">
        <v>2.2202486678507993</v>
      </c>
      <c r="G6" s="49">
        <v>2.6064291920069538</v>
      </c>
      <c r="H6" s="49">
        <v>2.201524132091448</v>
      </c>
      <c r="I6" s="49">
        <v>2.7340513670256916</v>
      </c>
      <c r="J6" s="49">
        <v>2.5806451612903292</v>
      </c>
      <c r="K6" s="49">
        <v>2.7122641509433887</v>
      </c>
      <c r="L6" s="49">
        <v>2.7554535017221493</v>
      </c>
      <c r="M6" s="49">
        <v>2.9422718808193693</v>
      </c>
    </row>
    <row r="7" spans="1:13" ht="15.75" x14ac:dyDescent="0.25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</row>
    <row r="8" spans="1:13" ht="15.75" x14ac:dyDescent="0.25">
      <c r="A8" s="2"/>
      <c r="B8" s="2" t="s">
        <v>4</v>
      </c>
      <c r="C8" s="2"/>
      <c r="D8" s="2"/>
      <c r="E8" s="2"/>
      <c r="F8" s="49">
        <v>1.5070702059042596</v>
      </c>
      <c r="G8" s="49">
        <v>2.2749027514714637</v>
      </c>
      <c r="H8" s="49">
        <v>1.8120992472818509</v>
      </c>
      <c r="I8" s="49">
        <v>0.22296980128304611</v>
      </c>
      <c r="J8" s="49">
        <v>-0.1151399242808604</v>
      </c>
      <c r="K8" s="49">
        <v>0.56659437703925342</v>
      </c>
      <c r="L8" s="49">
        <v>0.81790453247332362</v>
      </c>
      <c r="M8" s="49">
        <v>0.79970709523258243</v>
      </c>
    </row>
    <row r="9" spans="1:13" ht="15.75" x14ac:dyDescent="0.25">
      <c r="A9" s="2"/>
      <c r="B9" s="2" t="s">
        <v>5</v>
      </c>
      <c r="C9" s="2"/>
      <c r="D9" s="2"/>
      <c r="E9" s="2"/>
      <c r="F9" s="22">
        <v>4910.1000000000004</v>
      </c>
      <c r="G9" s="22">
        <v>5021.8</v>
      </c>
      <c r="H9" s="22">
        <v>5112.8</v>
      </c>
      <c r="I9" s="22">
        <v>5124.2</v>
      </c>
      <c r="J9" s="22">
        <v>5118.3</v>
      </c>
      <c r="K9" s="22">
        <v>5147.3</v>
      </c>
      <c r="L9" s="22">
        <v>5189.3999999999996</v>
      </c>
      <c r="M9" s="22">
        <v>5230.8999999999996</v>
      </c>
    </row>
    <row r="10" spans="1:13" ht="15.75" x14ac:dyDescent="0.25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</row>
    <row r="11" spans="1:13" ht="15.75" x14ac:dyDescent="0.25">
      <c r="A11" s="2"/>
      <c r="B11" s="2" t="s">
        <v>6</v>
      </c>
      <c r="C11" s="2"/>
      <c r="D11" s="2"/>
      <c r="E11" s="2"/>
      <c r="F11" s="49">
        <v>6.9457605276124763</v>
      </c>
      <c r="G11" s="49">
        <v>6.6631972194859017</v>
      </c>
      <c r="H11" s="49">
        <v>6.3057780058274853</v>
      </c>
      <c r="I11" s="49">
        <v>6.7224902157094757</v>
      </c>
      <c r="J11" s="49">
        <v>7.1459671274627183</v>
      </c>
      <c r="K11" s="49">
        <v>7.1655304260000721</v>
      </c>
      <c r="L11" s="49">
        <v>7.0217874292266895</v>
      </c>
      <c r="M11" s="49">
        <v>6.804090649942987</v>
      </c>
    </row>
    <row r="12" spans="1:13" ht="15.75" x14ac:dyDescent="0.25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</row>
    <row r="13" spans="1:13" ht="15.75" x14ac:dyDescent="0.25">
      <c r="A13" s="2"/>
      <c r="B13" s="2" t="s">
        <v>7</v>
      </c>
      <c r="C13" s="2"/>
      <c r="D13" s="2"/>
      <c r="E13" s="2"/>
      <c r="F13" s="49">
        <v>0.98292644008297625</v>
      </c>
      <c r="G13" s="49">
        <v>1.7950257560914062</v>
      </c>
      <c r="H13" s="49">
        <v>1.9527490608798104</v>
      </c>
      <c r="I13" s="49">
        <v>1.7661388550548107</v>
      </c>
      <c r="J13" s="49">
        <v>1.478156792339913</v>
      </c>
      <c r="K13" s="49">
        <v>1.5922627823317992</v>
      </c>
      <c r="L13" s="49">
        <v>1.9446218145933614</v>
      </c>
      <c r="M13" s="49">
        <v>2.2691037467258868</v>
      </c>
    </row>
    <row r="14" spans="1:13" ht="15.75" x14ac:dyDescent="0.25">
      <c r="A14" s="2"/>
      <c r="B14" s="2"/>
      <c r="C14" s="2"/>
      <c r="D14" s="2"/>
      <c r="E14" s="2"/>
      <c r="F14" s="20"/>
      <c r="G14" s="20"/>
      <c r="H14" s="20"/>
      <c r="I14" s="50"/>
      <c r="J14" s="50"/>
      <c r="K14" s="50"/>
      <c r="L14" s="50"/>
      <c r="M14" s="50"/>
    </row>
    <row r="15" spans="1:13" ht="15.75" x14ac:dyDescent="0.25">
      <c r="A15" s="2"/>
      <c r="B15" s="2" t="s">
        <v>8</v>
      </c>
      <c r="C15" s="2"/>
      <c r="D15" s="2"/>
      <c r="E15" s="2"/>
      <c r="F15" s="30">
        <v>162.13999999999999</v>
      </c>
      <c r="G15" s="30">
        <v>168.16</v>
      </c>
      <c r="H15" s="30">
        <v>170.73</v>
      </c>
      <c r="I15" s="41">
        <v>175.96</v>
      </c>
      <c r="J15" s="41">
        <v>182.58</v>
      </c>
      <c r="K15" s="41">
        <v>186.06</v>
      </c>
      <c r="L15" s="41">
        <v>190.5</v>
      </c>
      <c r="M15" s="41">
        <v>195.82</v>
      </c>
    </row>
    <row r="16" spans="1:13" ht="15.75" x14ac:dyDescent="0.25">
      <c r="A16" s="2"/>
      <c r="B16" s="2" t="s">
        <v>9</v>
      </c>
      <c r="C16" s="2"/>
      <c r="D16" s="2"/>
      <c r="E16" s="2"/>
      <c r="F16" s="41">
        <v>159.37</v>
      </c>
      <c r="G16" s="41">
        <v>166.39</v>
      </c>
      <c r="H16" s="30"/>
      <c r="I16" s="30"/>
      <c r="J16" s="30"/>
      <c r="K16" s="30"/>
      <c r="L16" s="30"/>
      <c r="M16" s="30"/>
    </row>
    <row r="17" spans="1:15" ht="15.75" x14ac:dyDescent="0.25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x14ac:dyDescent="0.25">
      <c r="A18" s="2"/>
      <c r="B18" s="2" t="s">
        <v>10</v>
      </c>
      <c r="C18" s="2"/>
      <c r="D18" s="2"/>
      <c r="E18" s="2"/>
      <c r="F18" s="22">
        <v>44300</v>
      </c>
      <c r="G18" s="22">
        <v>44800</v>
      </c>
      <c r="H18" s="22">
        <v>45500</v>
      </c>
      <c r="I18" s="22">
        <v>46500</v>
      </c>
      <c r="J18" s="22">
        <v>47300</v>
      </c>
      <c r="K18" s="22">
        <v>48000</v>
      </c>
      <c r="L18" s="22">
        <v>48700</v>
      </c>
      <c r="M18" s="22">
        <v>49700</v>
      </c>
      <c r="N18" s="20"/>
      <c r="O18" s="20"/>
    </row>
    <row r="19" spans="1:15" ht="15.75" x14ac:dyDescent="0.25">
      <c r="A19" s="2"/>
      <c r="B19" s="2" t="s">
        <v>11</v>
      </c>
      <c r="C19" s="2"/>
      <c r="D19" s="2"/>
      <c r="E19" s="2"/>
      <c r="F19" s="22">
        <v>59300</v>
      </c>
      <c r="G19" s="22">
        <v>61500</v>
      </c>
      <c r="H19" s="22">
        <v>62500</v>
      </c>
      <c r="I19" s="22">
        <v>64400</v>
      </c>
      <c r="J19" s="22">
        <v>66800</v>
      </c>
      <c r="K19" s="22">
        <v>68100</v>
      </c>
      <c r="L19" s="22">
        <v>69700</v>
      </c>
      <c r="M19" s="22">
        <v>71600</v>
      </c>
      <c r="N19" s="20"/>
      <c r="O19" s="20"/>
    </row>
    <row r="20" spans="1:15" ht="15.75" x14ac:dyDescent="0.25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x14ac:dyDescent="0.25">
      <c r="A21" s="2"/>
      <c r="B21" s="2" t="s">
        <v>12</v>
      </c>
      <c r="C21" s="2"/>
      <c r="D21" s="2"/>
      <c r="E21" s="2"/>
      <c r="F21" s="49">
        <v>0.87831937952642658</v>
      </c>
      <c r="G21" s="49">
        <v>0.79938900203664343</v>
      </c>
      <c r="H21" s="49">
        <v>0.9462713205704576</v>
      </c>
      <c r="I21" s="49">
        <v>1.5528830917552083</v>
      </c>
      <c r="J21" s="49">
        <v>1.557059325931287</v>
      </c>
      <c r="K21" s="49">
        <v>2</v>
      </c>
      <c r="L21" s="49">
        <v>2</v>
      </c>
      <c r="M21" s="49">
        <v>2</v>
      </c>
      <c r="N21" s="20"/>
      <c r="O21" s="20"/>
    </row>
    <row r="22" spans="1:15" ht="15.75" x14ac:dyDescent="0.25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2"/>
      <c r="B23" s="2" t="s">
        <v>13</v>
      </c>
      <c r="C23" s="2"/>
      <c r="D23" s="2"/>
      <c r="E23" s="2"/>
      <c r="F23" s="49">
        <v>-0.65</v>
      </c>
      <c r="G23" s="49">
        <v>-0.7</v>
      </c>
      <c r="H23" s="49">
        <v>-0.71</v>
      </c>
      <c r="I23" s="49">
        <v>-0.43</v>
      </c>
      <c r="J23" s="49">
        <v>-0.44</v>
      </c>
      <c r="K23" s="49">
        <v>-0.41</v>
      </c>
      <c r="L23" s="49">
        <v>-0.17</v>
      </c>
      <c r="M23" s="49">
        <v>0.12</v>
      </c>
      <c r="N23" s="20"/>
      <c r="O23" s="20"/>
    </row>
    <row r="24" spans="1:15" ht="15.75" x14ac:dyDescent="0.25">
      <c r="A24" s="2"/>
      <c r="B24" s="2" t="s">
        <v>14</v>
      </c>
      <c r="C24" s="2"/>
      <c r="D24" s="2"/>
      <c r="E24" s="2"/>
      <c r="F24" s="49">
        <v>-0.62</v>
      </c>
      <c r="G24" s="49">
        <v>-0.7</v>
      </c>
      <c r="H24" s="49">
        <v>-0.7</v>
      </c>
      <c r="I24" s="49">
        <v>-0.44</v>
      </c>
      <c r="J24" s="49">
        <v>-0.44</v>
      </c>
      <c r="K24" s="49">
        <v>-0.4</v>
      </c>
      <c r="L24" s="49">
        <v>-0.14000000000000001</v>
      </c>
      <c r="M24" s="49">
        <v>0.17</v>
      </c>
      <c r="N24" s="20"/>
      <c r="O24" s="20"/>
    </row>
    <row r="25" spans="1:15" ht="15.75" x14ac:dyDescent="0.25">
      <c r="A25" s="2"/>
      <c r="B25" s="2" t="s">
        <v>15</v>
      </c>
      <c r="C25" s="2"/>
      <c r="D25" s="2"/>
      <c r="E25" s="2"/>
      <c r="F25" s="49">
        <v>-0.22</v>
      </c>
      <c r="G25" s="49">
        <v>-0.06</v>
      </c>
      <c r="H25" s="49">
        <v>0.08</v>
      </c>
      <c r="I25" s="49">
        <v>-0.41</v>
      </c>
      <c r="J25" s="49">
        <v>-0.39</v>
      </c>
      <c r="K25" s="49">
        <v>-0.01</v>
      </c>
      <c r="L25" s="49">
        <v>0.47</v>
      </c>
      <c r="M25" s="49">
        <v>1</v>
      </c>
      <c r="N25" s="20"/>
      <c r="O25" s="20"/>
    </row>
    <row r="26" spans="1:15" ht="15.75" x14ac:dyDescent="0.25">
      <c r="A26" s="2"/>
      <c r="B26" s="2" t="s">
        <v>16</v>
      </c>
      <c r="C26" s="2"/>
      <c r="D26" s="2"/>
      <c r="E26" s="2"/>
      <c r="F26" s="49">
        <v>0.54</v>
      </c>
      <c r="G26" s="49">
        <v>0.65</v>
      </c>
      <c r="H26" s="49">
        <v>0.65</v>
      </c>
      <c r="I26" s="49">
        <v>0</v>
      </c>
      <c r="J26" s="49">
        <v>7.0000000000000007E-2</v>
      </c>
      <c r="K26" s="49">
        <v>0.53</v>
      </c>
      <c r="L26" s="49">
        <v>1</v>
      </c>
      <c r="M26" s="49">
        <v>1.43</v>
      </c>
      <c r="N26"/>
      <c r="O26" s="32"/>
    </row>
    <row r="27" spans="1:15" ht="15.75" x14ac:dyDescent="0.25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20"/>
      <c r="N27" s="32"/>
      <c r="O27" s="32"/>
    </row>
    <row r="28" spans="1:15" ht="15.75" x14ac:dyDescent="0.25">
      <c r="A28" s="2"/>
      <c r="B28" s="2" t="s">
        <v>17</v>
      </c>
      <c r="C28" s="2"/>
      <c r="D28" s="2"/>
      <c r="E28" s="2"/>
      <c r="F28" s="49">
        <v>2.1653918728312904</v>
      </c>
      <c r="G28" s="49">
        <v>2.6646911472579804</v>
      </c>
      <c r="H28" s="49">
        <v>2.4295135829192072</v>
      </c>
      <c r="I28" s="49">
        <v>1.1884301400934438</v>
      </c>
      <c r="J28" s="49">
        <v>0.8101618506100472</v>
      </c>
      <c r="K28" s="49">
        <v>1.5737561435741121</v>
      </c>
      <c r="L28" s="49">
        <v>1.8148058708245429</v>
      </c>
      <c r="M28" s="49">
        <v>1.7060665941730946</v>
      </c>
      <c r="N28" s="32"/>
      <c r="O28" s="32"/>
    </row>
    <row r="29" spans="1:15" ht="15.75" x14ac:dyDescent="0.25">
      <c r="A29" s="2"/>
      <c r="B29" s="2" t="s">
        <v>18</v>
      </c>
      <c r="C29" s="2"/>
      <c r="D29" s="2"/>
      <c r="E29" s="2"/>
      <c r="F29" s="49">
        <v>4.378248657695516</v>
      </c>
      <c r="G29" s="49">
        <v>5.3710902093879076</v>
      </c>
      <c r="H29" s="49">
        <v>4.6012526168317747</v>
      </c>
      <c r="I29" s="49">
        <v>3.8326307618721245</v>
      </c>
      <c r="J29" s="49">
        <v>2.531390762108443</v>
      </c>
      <c r="K29" s="49">
        <v>3.4351121822821629</v>
      </c>
      <c r="L29" s="49">
        <v>3.6549375363956971</v>
      </c>
      <c r="M29" s="49">
        <v>3.5535774832382794</v>
      </c>
      <c r="N29" s="32"/>
      <c r="O29" s="32"/>
    </row>
    <row r="30" spans="1:15" ht="15.75" x14ac:dyDescent="0.25">
      <c r="A30" s="2"/>
      <c r="B30" s="2" t="s">
        <v>19</v>
      </c>
      <c r="C30" s="2"/>
      <c r="D30" s="2"/>
      <c r="E30" s="2"/>
      <c r="F30" s="22">
        <v>4385.4970000000003</v>
      </c>
      <c r="G30" s="22">
        <v>4621.0460000000003</v>
      </c>
      <c r="H30" s="22">
        <v>4833.6719999999996</v>
      </c>
      <c r="I30" s="22">
        <v>5018.9287999999997</v>
      </c>
      <c r="J30" s="22">
        <v>5145.9775</v>
      </c>
      <c r="K30" s="22">
        <v>5322.7475999999997</v>
      </c>
      <c r="L30" s="22">
        <v>5517.2907000000005</v>
      </c>
      <c r="M30" s="22">
        <v>5713.3519000000006</v>
      </c>
      <c r="N30" s="20"/>
      <c r="O30" s="20"/>
    </row>
    <row r="31" spans="1:15" ht="15.75" x14ac:dyDescent="0.25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x14ac:dyDescent="0.25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3" s="9" customFormat="1" ht="18.75" x14ac:dyDescent="0.3">
      <c r="A33" s="7" t="s">
        <v>20</v>
      </c>
      <c r="B33" s="8"/>
      <c r="F33" s="7">
        <v>2016</v>
      </c>
      <c r="G33" s="7">
        <v>2017</v>
      </c>
      <c r="H33" s="7">
        <v>2018</v>
      </c>
      <c r="I33" s="7">
        <v>2019</v>
      </c>
      <c r="J33" s="7">
        <v>2020</v>
      </c>
      <c r="K33" s="7">
        <v>2021</v>
      </c>
      <c r="L33" s="7">
        <v>2022</v>
      </c>
      <c r="M33" s="7">
        <v>2023</v>
      </c>
    </row>
    <row r="34" spans="1:13" ht="15.75" x14ac:dyDescent="0.25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  <c r="M34" s="20"/>
    </row>
    <row r="35" spans="1:13" s="4" customFormat="1" ht="42.75" customHeight="1" x14ac:dyDescent="0.2">
      <c r="A35" s="12" t="s">
        <v>21</v>
      </c>
      <c r="B35" s="15"/>
      <c r="C35" s="15"/>
      <c r="D35" s="15"/>
      <c r="E35" s="15"/>
      <c r="I35" s="27"/>
      <c r="J35" s="27"/>
    </row>
    <row r="36" spans="1:13" ht="19.5" customHeight="1" x14ac:dyDescent="0.25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  <c r="M36" s="16"/>
    </row>
    <row r="37" spans="1:13" ht="15.75" x14ac:dyDescent="0.25">
      <c r="A37" s="3"/>
      <c r="B37" s="2"/>
      <c r="C37" s="3" t="s">
        <v>23</v>
      </c>
      <c r="D37" s="3"/>
      <c r="E37" s="3"/>
      <c r="F37" s="27">
        <v>14112341</v>
      </c>
      <c r="G37" s="27">
        <v>13339143</v>
      </c>
      <c r="H37" s="27">
        <v>13142095</v>
      </c>
      <c r="I37" s="27">
        <v>13170200</v>
      </c>
      <c r="J37" s="27">
        <v>14868800</v>
      </c>
      <c r="K37" s="27">
        <v>14331300</v>
      </c>
      <c r="L37" s="27">
        <v>14416900</v>
      </c>
      <c r="M37" s="27">
        <v>14596400</v>
      </c>
    </row>
    <row r="38" spans="1:13" ht="14.1" customHeight="1" x14ac:dyDescent="0.25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  <c r="M38" s="20"/>
    </row>
    <row r="39" spans="1:13" ht="14.1" customHeight="1" x14ac:dyDescent="0.25">
      <c r="A39" s="3"/>
      <c r="B39" s="2"/>
      <c r="C39" s="2"/>
      <c r="D39" s="2" t="s">
        <v>24</v>
      </c>
      <c r="E39" s="2"/>
      <c r="F39" s="22">
        <v>7577892</v>
      </c>
      <c r="G39" s="22">
        <v>6645093</v>
      </c>
      <c r="H39" s="22">
        <v>5895788</v>
      </c>
      <c r="I39" s="22">
        <v>5276000</v>
      </c>
      <c r="J39" s="22">
        <v>5093000</v>
      </c>
      <c r="K39" s="22">
        <v>4391000</v>
      </c>
      <c r="L39" s="22">
        <v>3764000</v>
      </c>
      <c r="M39" s="22">
        <v>3208000</v>
      </c>
    </row>
    <row r="40" spans="1:13" ht="15.75" x14ac:dyDescent="0.25">
      <c r="A40" s="3"/>
      <c r="B40" s="2"/>
      <c r="C40" s="2"/>
      <c r="D40" s="2" t="s">
        <v>25</v>
      </c>
      <c r="E40" s="2"/>
      <c r="F40" s="22">
        <v>6524318</v>
      </c>
      <c r="G40" s="22">
        <v>6684768</v>
      </c>
      <c r="H40" s="22">
        <v>7237760</v>
      </c>
      <c r="I40" s="22">
        <v>7886000</v>
      </c>
      <c r="J40" s="22">
        <v>9768000</v>
      </c>
      <c r="K40" s="22">
        <v>9933000</v>
      </c>
      <c r="L40" s="22">
        <v>10646000</v>
      </c>
      <c r="M40" s="22">
        <v>11382000</v>
      </c>
    </row>
    <row r="41" spans="1:13" ht="12.75" customHeight="1" x14ac:dyDescent="0.25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  <c r="M41" s="20"/>
    </row>
    <row r="42" spans="1:13" ht="15.75" x14ac:dyDescent="0.25">
      <c r="A42" s="3"/>
      <c r="B42" s="2"/>
      <c r="C42" s="2"/>
      <c r="D42" s="2" t="s">
        <v>26</v>
      </c>
      <c r="E42" s="2"/>
      <c r="F42" s="22">
        <v>699100</v>
      </c>
      <c r="G42" s="22">
        <v>664700</v>
      </c>
      <c r="H42" s="22">
        <v>661600</v>
      </c>
      <c r="I42" s="22">
        <v>662300</v>
      </c>
      <c r="J42" s="22">
        <v>747300</v>
      </c>
      <c r="K42" s="22">
        <v>715600</v>
      </c>
      <c r="L42" s="22">
        <v>722200</v>
      </c>
      <c r="M42" s="22">
        <v>727500</v>
      </c>
    </row>
    <row r="43" spans="1:13" ht="12" customHeight="1" x14ac:dyDescent="0.25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  <c r="M43" s="20"/>
    </row>
    <row r="44" spans="1:13" ht="15.75" x14ac:dyDescent="0.25">
      <c r="A44" s="3"/>
      <c r="B44" s="2"/>
      <c r="C44" s="2"/>
      <c r="D44" s="2" t="s">
        <v>27</v>
      </c>
      <c r="E44" s="2"/>
      <c r="F44" s="22">
        <v>312200</v>
      </c>
      <c r="G44" s="22">
        <v>277900</v>
      </c>
      <c r="H44" s="22">
        <v>248300</v>
      </c>
      <c r="I44" s="22">
        <v>220700</v>
      </c>
      <c r="J44" s="22">
        <v>214500</v>
      </c>
      <c r="K44" s="22">
        <v>185500</v>
      </c>
      <c r="L44" s="22">
        <v>159900</v>
      </c>
      <c r="M44" s="22">
        <v>136300</v>
      </c>
    </row>
    <row r="45" spans="1:13" ht="15.75" x14ac:dyDescent="0.25">
      <c r="A45" s="3"/>
      <c r="B45" s="2"/>
      <c r="C45" s="2"/>
      <c r="D45" s="2"/>
      <c r="E45" s="2" t="s">
        <v>28</v>
      </c>
      <c r="F45" s="22">
        <v>259000</v>
      </c>
      <c r="G45" s="22">
        <v>232000</v>
      </c>
      <c r="H45" s="22">
        <v>208100</v>
      </c>
      <c r="I45" s="22">
        <v>185700</v>
      </c>
      <c r="J45" s="22">
        <v>181100</v>
      </c>
      <c r="K45" s="22">
        <v>157300</v>
      </c>
      <c r="L45" s="22">
        <v>136100</v>
      </c>
      <c r="M45" s="22">
        <v>116500</v>
      </c>
    </row>
    <row r="46" spans="1:13" ht="15.75" x14ac:dyDescent="0.25">
      <c r="A46" s="3"/>
      <c r="B46" s="2"/>
      <c r="C46" s="2"/>
      <c r="D46" s="2"/>
      <c r="E46" s="2" t="s">
        <v>29</v>
      </c>
      <c r="F46" s="22">
        <v>53200</v>
      </c>
      <c r="G46" s="22">
        <v>45900</v>
      </c>
      <c r="H46" s="22">
        <v>40200</v>
      </c>
      <c r="I46" s="22">
        <v>35000</v>
      </c>
      <c r="J46" s="22">
        <v>33400</v>
      </c>
      <c r="K46" s="22">
        <v>28200</v>
      </c>
      <c r="L46" s="22">
        <v>23800</v>
      </c>
      <c r="M46" s="22">
        <v>19800</v>
      </c>
    </row>
    <row r="47" spans="1:13" ht="13.5" customHeight="1" x14ac:dyDescent="0.25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  <c r="M47" s="20"/>
    </row>
    <row r="48" spans="1:13" ht="15.75" x14ac:dyDescent="0.25">
      <c r="A48" s="3"/>
      <c r="B48" s="2"/>
      <c r="C48" s="2"/>
      <c r="D48" s="2" t="s">
        <v>30</v>
      </c>
      <c r="E48" s="2"/>
      <c r="F48" s="22">
        <v>386900</v>
      </c>
      <c r="G48" s="22">
        <v>386800</v>
      </c>
      <c r="H48" s="22">
        <v>413300</v>
      </c>
      <c r="I48" s="22">
        <v>441600</v>
      </c>
      <c r="J48" s="22">
        <v>532800</v>
      </c>
      <c r="K48" s="22">
        <v>530100</v>
      </c>
      <c r="L48" s="22">
        <v>562300</v>
      </c>
      <c r="M48" s="22">
        <v>591200</v>
      </c>
    </row>
    <row r="49" spans="1:13" ht="15.75" x14ac:dyDescent="0.25">
      <c r="A49" s="3"/>
      <c r="B49" s="2"/>
      <c r="C49" s="2"/>
      <c r="D49" s="2"/>
      <c r="E49" s="2" t="s">
        <v>31</v>
      </c>
      <c r="F49" s="22">
        <v>296800</v>
      </c>
      <c r="G49" s="22">
        <v>294000</v>
      </c>
      <c r="H49" s="22">
        <v>311600</v>
      </c>
      <c r="I49" s="22">
        <v>330800</v>
      </c>
      <c r="J49" s="22">
        <v>396600</v>
      </c>
      <c r="K49" s="22">
        <v>392200</v>
      </c>
      <c r="L49" s="22">
        <v>413700</v>
      </c>
      <c r="M49" s="22">
        <v>432800</v>
      </c>
    </row>
    <row r="50" spans="1:13" ht="15.75" x14ac:dyDescent="0.25">
      <c r="A50" s="3"/>
      <c r="B50" s="2"/>
      <c r="C50" s="2"/>
      <c r="D50" s="2"/>
      <c r="E50" s="2" t="s">
        <v>32</v>
      </c>
      <c r="F50" s="22">
        <v>90100</v>
      </c>
      <c r="G50" s="22">
        <v>92800</v>
      </c>
      <c r="H50" s="22">
        <v>101700</v>
      </c>
      <c r="I50" s="22">
        <v>110800</v>
      </c>
      <c r="J50" s="22">
        <v>136200</v>
      </c>
      <c r="K50" s="22">
        <v>137900</v>
      </c>
      <c r="L50" s="22">
        <v>148600</v>
      </c>
      <c r="M50" s="22">
        <v>158400</v>
      </c>
    </row>
    <row r="51" spans="1:13" ht="13.5" customHeight="1" x14ac:dyDescent="0.25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  <c r="M51" s="20"/>
    </row>
    <row r="52" spans="1:13" ht="15.75" x14ac:dyDescent="0.25">
      <c r="A52" s="3"/>
      <c r="B52" s="2"/>
      <c r="C52" s="2"/>
      <c r="D52" s="2" t="s">
        <v>33</v>
      </c>
      <c r="E52" s="2"/>
      <c r="F52" s="22">
        <v>20200</v>
      </c>
      <c r="G52" s="22">
        <v>20100</v>
      </c>
      <c r="H52" s="22">
        <v>19900</v>
      </c>
      <c r="I52" s="22">
        <v>19900</v>
      </c>
      <c r="J52" s="22">
        <v>19900</v>
      </c>
      <c r="K52" s="22">
        <v>20000</v>
      </c>
      <c r="L52" s="22">
        <v>20000</v>
      </c>
      <c r="M52" s="22">
        <v>20000</v>
      </c>
    </row>
    <row r="53" spans="1:13" ht="12.75" customHeight="1" x14ac:dyDescent="0.25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  <c r="M53" s="20"/>
    </row>
    <row r="54" spans="1:13" ht="15.75" x14ac:dyDescent="0.25">
      <c r="A54" s="3"/>
      <c r="B54" s="2"/>
      <c r="C54" s="2"/>
      <c r="D54" s="2" t="s">
        <v>34</v>
      </c>
      <c r="E54" s="2"/>
      <c r="F54" s="22">
        <v>24500</v>
      </c>
      <c r="G54" s="22">
        <v>24100</v>
      </c>
      <c r="H54" s="22">
        <v>24000</v>
      </c>
      <c r="I54" s="22">
        <v>24100</v>
      </c>
      <c r="J54" s="22">
        <v>23900</v>
      </c>
      <c r="K54" s="22">
        <v>23800</v>
      </c>
      <c r="L54" s="22">
        <v>23700</v>
      </c>
      <c r="M54" s="22">
        <v>23700</v>
      </c>
    </row>
    <row r="55" spans="1:13" ht="15.75" x14ac:dyDescent="0.25">
      <c r="A55" s="3"/>
      <c r="B55" s="2"/>
      <c r="C55" s="2"/>
      <c r="D55" s="2"/>
      <c r="E55" s="2" t="s">
        <v>35</v>
      </c>
      <c r="F55" s="22">
        <v>25600</v>
      </c>
      <c r="G55" s="22">
        <v>25000</v>
      </c>
      <c r="H55" s="22">
        <v>24800</v>
      </c>
      <c r="I55" s="22">
        <v>24700</v>
      </c>
      <c r="J55" s="22">
        <v>24500</v>
      </c>
      <c r="K55" s="22">
        <v>24300</v>
      </c>
      <c r="L55" s="22">
        <v>24100</v>
      </c>
      <c r="M55" s="22">
        <v>24000</v>
      </c>
    </row>
    <row r="56" spans="1:13" ht="15.75" x14ac:dyDescent="0.25">
      <c r="A56" s="3"/>
      <c r="B56" s="2"/>
      <c r="C56" s="2"/>
      <c r="D56" s="2"/>
      <c r="E56" s="2" t="s">
        <v>36</v>
      </c>
      <c r="F56" s="22">
        <v>19600</v>
      </c>
      <c r="G56" s="22">
        <v>19700</v>
      </c>
      <c r="H56" s="22">
        <v>20000</v>
      </c>
      <c r="I56" s="22">
        <v>20500</v>
      </c>
      <c r="J56" s="22">
        <v>20800</v>
      </c>
      <c r="K56" s="22">
        <v>21100</v>
      </c>
      <c r="L56" s="22">
        <v>21400</v>
      </c>
      <c r="M56" s="22">
        <v>21800</v>
      </c>
    </row>
    <row r="57" spans="1:13" ht="15.75" customHeight="1" x14ac:dyDescent="0.25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  <c r="M57" s="20"/>
    </row>
    <row r="58" spans="1:13" ht="15.75" x14ac:dyDescent="0.25">
      <c r="A58" s="3"/>
      <c r="B58" s="2"/>
      <c r="C58" s="2"/>
      <c r="D58" s="2" t="s">
        <v>37</v>
      </c>
      <c r="E58" s="2"/>
      <c r="F58" s="22">
        <v>16800</v>
      </c>
      <c r="G58" s="22">
        <v>17300</v>
      </c>
      <c r="H58" s="22">
        <v>17500</v>
      </c>
      <c r="I58" s="22">
        <v>17800</v>
      </c>
      <c r="J58" s="22">
        <v>18300</v>
      </c>
      <c r="K58" s="22">
        <v>18700</v>
      </c>
      <c r="L58" s="22">
        <v>18900</v>
      </c>
      <c r="M58" s="22">
        <v>19200</v>
      </c>
    </row>
    <row r="59" spans="1:13" ht="15.75" x14ac:dyDescent="0.25">
      <c r="A59" s="3"/>
      <c r="B59" s="2"/>
      <c r="C59" s="2"/>
      <c r="D59" s="2"/>
      <c r="E59" s="2" t="s">
        <v>38</v>
      </c>
      <c r="F59" s="22">
        <v>16300</v>
      </c>
      <c r="G59" s="22">
        <v>16600</v>
      </c>
      <c r="H59" s="22">
        <v>16700</v>
      </c>
      <c r="I59" s="22">
        <v>17000</v>
      </c>
      <c r="J59" s="22">
        <v>17400</v>
      </c>
      <c r="K59" s="22">
        <v>17700</v>
      </c>
      <c r="L59" s="22">
        <v>17900</v>
      </c>
      <c r="M59" s="22">
        <v>18200</v>
      </c>
    </row>
    <row r="60" spans="1:13" ht="15.75" x14ac:dyDescent="0.25">
      <c r="A60" s="3"/>
      <c r="B60" s="2"/>
      <c r="C60" s="2"/>
      <c r="D60" s="2"/>
      <c r="E60" s="2" t="s">
        <v>39</v>
      </c>
      <c r="F60" s="22">
        <v>18500</v>
      </c>
      <c r="G60" s="22">
        <v>19500</v>
      </c>
      <c r="H60" s="22">
        <v>19900</v>
      </c>
      <c r="I60" s="22">
        <v>20300</v>
      </c>
      <c r="J60" s="22">
        <v>21000</v>
      </c>
      <c r="K60" s="22">
        <v>21500</v>
      </c>
      <c r="L60" s="22">
        <v>21700</v>
      </c>
      <c r="M60" s="22">
        <v>22100</v>
      </c>
    </row>
    <row r="61" spans="1:13" ht="13.5" customHeight="1" x14ac:dyDescent="0.25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  <c r="M61" s="20"/>
    </row>
    <row r="62" spans="1:13" ht="15.75" x14ac:dyDescent="0.25">
      <c r="A62" s="3"/>
      <c r="B62" s="2"/>
      <c r="C62" s="2"/>
      <c r="D62" s="2" t="s">
        <v>40</v>
      </c>
      <c r="E62" s="2"/>
      <c r="F62" s="29">
        <v>0.98900272351999996</v>
      </c>
      <c r="G62" s="29">
        <v>0.99205320766000005</v>
      </c>
      <c r="H62" s="29">
        <v>0.98953896503999994</v>
      </c>
      <c r="I62" s="29">
        <v>0.99337244999999996</v>
      </c>
      <c r="J62" s="29">
        <v>0.99287099999999995</v>
      </c>
      <c r="K62" s="29">
        <v>0.99287099999999995</v>
      </c>
      <c r="L62" s="29">
        <v>0.99287099999999995</v>
      </c>
      <c r="M62" s="29">
        <v>0.99287099999999995</v>
      </c>
    </row>
    <row r="63" spans="1:13" ht="15.75" x14ac:dyDescent="0.25">
      <c r="A63" s="3"/>
      <c r="B63" s="2"/>
      <c r="C63" s="2"/>
      <c r="D63" s="2" t="s">
        <v>41</v>
      </c>
      <c r="E63" s="20"/>
      <c r="F63" s="29">
        <v>1.0026559472400001</v>
      </c>
      <c r="G63" s="29">
        <v>0.99762366424000004</v>
      </c>
      <c r="H63" s="29">
        <v>1.0020961054000002</v>
      </c>
      <c r="I63" s="29">
        <v>1.0025964000000001</v>
      </c>
      <c r="J63" s="29">
        <v>1.0025964000000001</v>
      </c>
      <c r="K63" s="29">
        <v>1.0010910000000002</v>
      </c>
      <c r="L63" s="29">
        <v>1.0010910000000002</v>
      </c>
      <c r="M63" s="29">
        <v>1.0010910000000002</v>
      </c>
    </row>
    <row r="64" spans="1:13" ht="13.5" customHeight="1" x14ac:dyDescent="0.25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  <c r="M64" s="30"/>
    </row>
    <row r="65" spans="1:14" ht="13.5" hidden="1" customHeight="1" x14ac:dyDescent="0.25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20"/>
    </row>
    <row r="66" spans="1:14" ht="13.5" hidden="1" customHeight="1" x14ac:dyDescent="0.25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30"/>
      <c r="N66" s="20"/>
    </row>
    <row r="67" spans="1:14" ht="15.75" x14ac:dyDescent="0.25">
      <c r="A67" s="3"/>
      <c r="B67" s="2"/>
      <c r="C67" s="2"/>
      <c r="D67" s="2" t="s">
        <v>43</v>
      </c>
      <c r="E67" s="2"/>
      <c r="F67" s="22">
        <v>10131</v>
      </c>
      <c r="G67" s="22">
        <v>9282</v>
      </c>
      <c r="H67" s="22">
        <v>8547</v>
      </c>
      <c r="I67" s="22">
        <v>8200</v>
      </c>
      <c r="J67" s="22">
        <v>7800</v>
      </c>
      <c r="K67" s="22">
        <v>7300</v>
      </c>
      <c r="L67" s="22">
        <v>6900</v>
      </c>
      <c r="M67" s="22">
        <v>6400</v>
      </c>
      <c r="N67" s="20"/>
    </row>
    <row r="68" spans="1:14" ht="15.75" x14ac:dyDescent="0.25">
      <c r="A68" s="3"/>
      <c r="B68" s="2"/>
      <c r="C68" s="2"/>
      <c r="D68" s="2" t="s">
        <v>44</v>
      </c>
      <c r="E68" s="2"/>
      <c r="F68" s="22">
        <v>817</v>
      </c>
      <c r="G68" s="22">
        <v>750</v>
      </c>
      <c r="H68" s="22">
        <v>688</v>
      </c>
      <c r="I68" s="22">
        <v>648</v>
      </c>
      <c r="J68" s="22">
        <v>608</v>
      </c>
      <c r="K68" s="22">
        <v>568</v>
      </c>
      <c r="L68" s="22">
        <v>528</v>
      </c>
      <c r="M68" s="22">
        <v>488</v>
      </c>
      <c r="N68" s="20"/>
    </row>
    <row r="69" spans="1:14" ht="15.75" x14ac:dyDescent="0.25">
      <c r="A69" s="3"/>
      <c r="B69" s="2"/>
      <c r="C69" s="2"/>
      <c r="D69" s="2" t="s">
        <v>45</v>
      </c>
      <c r="E69" s="2"/>
      <c r="F69" s="30">
        <v>0.27950000000000003</v>
      </c>
      <c r="G69" s="30">
        <v>0.27600000000000002</v>
      </c>
      <c r="H69" s="30">
        <v>0.27300000000000002</v>
      </c>
      <c r="I69" s="30">
        <v>0.27150000000000002</v>
      </c>
      <c r="J69" s="30">
        <v>0.27</v>
      </c>
      <c r="K69" s="30">
        <v>0.26850000000000002</v>
      </c>
      <c r="L69" s="30">
        <v>0.26700000000000002</v>
      </c>
      <c r="M69" s="30">
        <v>0.26550000000000001</v>
      </c>
      <c r="N69" s="20"/>
    </row>
    <row r="70" spans="1:14" s="4" customFormat="1" ht="15.75" x14ac:dyDescent="0.25">
      <c r="A70" s="3"/>
      <c r="B70" s="14"/>
      <c r="C70" s="2"/>
      <c r="D70" s="2"/>
      <c r="E70" s="2"/>
      <c r="G70" s="35"/>
      <c r="H70" s="35"/>
      <c r="I70" s="35"/>
      <c r="J70" s="35"/>
      <c r="K70" s="35"/>
      <c r="L70" s="35"/>
      <c r="M70" s="35"/>
    </row>
    <row r="71" spans="1:14" ht="15.75" x14ac:dyDescent="0.25">
      <c r="A71" s="3"/>
      <c r="B71" s="10" t="s">
        <v>46</v>
      </c>
      <c r="C71" s="11"/>
      <c r="D71" s="11"/>
      <c r="E71" s="11"/>
      <c r="F71" s="48"/>
      <c r="G71" s="36"/>
      <c r="H71" s="36"/>
      <c r="I71" s="36"/>
      <c r="J71" s="36"/>
      <c r="K71" s="36"/>
      <c r="L71" s="36"/>
      <c r="M71" s="36"/>
      <c r="N71" s="20"/>
    </row>
    <row r="72" spans="1:14" ht="15.75" x14ac:dyDescent="0.25">
      <c r="A72" s="3"/>
      <c r="B72" s="20"/>
      <c r="C72" s="3" t="s">
        <v>23</v>
      </c>
      <c r="D72" s="3"/>
      <c r="E72" s="3"/>
      <c r="F72" s="23">
        <v>11919676</v>
      </c>
      <c r="G72" s="23">
        <v>11498689</v>
      </c>
      <c r="H72" s="23">
        <v>10869424</v>
      </c>
      <c r="I72" s="23">
        <v>10369400</v>
      </c>
      <c r="J72" s="23">
        <v>9891400</v>
      </c>
      <c r="K72" s="23">
        <v>9256800</v>
      </c>
      <c r="L72" s="23">
        <v>8683200</v>
      </c>
      <c r="M72" s="23">
        <v>8158400</v>
      </c>
      <c r="N72" s="20"/>
    </row>
    <row r="73" spans="1:14" ht="12" customHeight="1" x14ac:dyDescent="0.25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  <c r="N73" s="20"/>
    </row>
    <row r="74" spans="1:14" ht="16.5" customHeight="1" x14ac:dyDescent="0.25">
      <c r="A74" s="3"/>
      <c r="B74" s="2"/>
      <c r="C74" s="2"/>
      <c r="D74" s="2" t="s">
        <v>47</v>
      </c>
      <c r="E74" s="2"/>
      <c r="F74" s="24">
        <v>11144987</v>
      </c>
      <c r="G74" s="24">
        <v>10748478</v>
      </c>
      <c r="H74" s="24">
        <v>10125114</v>
      </c>
      <c r="I74" s="24">
        <v>9648900</v>
      </c>
      <c r="J74" s="24">
        <v>9159300</v>
      </c>
      <c r="K74" s="24">
        <v>8537700</v>
      </c>
      <c r="L74" s="24">
        <v>7966700</v>
      </c>
      <c r="M74" s="24">
        <v>7439500</v>
      </c>
      <c r="N74" s="20"/>
    </row>
    <row r="75" spans="1:14" ht="15.75" x14ac:dyDescent="0.25">
      <c r="A75" s="3"/>
      <c r="B75" s="20"/>
      <c r="C75" s="2"/>
      <c r="D75" s="2" t="s">
        <v>48</v>
      </c>
      <c r="E75" s="2"/>
      <c r="F75" s="24">
        <v>140643</v>
      </c>
      <c r="G75" s="24">
        <v>117042</v>
      </c>
      <c r="H75" s="24">
        <v>95583</v>
      </c>
      <c r="I75" s="24">
        <v>76700</v>
      </c>
      <c r="J75" s="24">
        <v>61400</v>
      </c>
      <c r="K75" s="24">
        <v>47900</v>
      </c>
      <c r="L75" s="24">
        <v>36400</v>
      </c>
      <c r="M75" s="24">
        <v>27300</v>
      </c>
      <c r="N75" s="20"/>
    </row>
    <row r="76" spans="1:14" ht="12" customHeight="1" x14ac:dyDescent="0.25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  <c r="N76" s="20"/>
    </row>
    <row r="77" spans="1:14" ht="16.5" customHeight="1" x14ac:dyDescent="0.25">
      <c r="A77" s="3"/>
      <c r="B77" s="2"/>
      <c r="C77" s="2"/>
      <c r="D77" s="2" t="s">
        <v>49</v>
      </c>
      <c r="E77" s="2"/>
      <c r="F77" s="24">
        <v>268500</v>
      </c>
      <c r="G77" s="24">
        <v>257000</v>
      </c>
      <c r="H77" s="24">
        <v>245300</v>
      </c>
      <c r="I77" s="24">
        <v>234500</v>
      </c>
      <c r="J77" s="24">
        <v>222700</v>
      </c>
      <c r="K77" s="24">
        <v>211500</v>
      </c>
      <c r="L77" s="24">
        <v>200300</v>
      </c>
      <c r="M77" s="24">
        <v>189200</v>
      </c>
      <c r="N77" s="20"/>
    </row>
    <row r="78" spans="1:14" ht="15.75" x14ac:dyDescent="0.25">
      <c r="A78" s="3"/>
      <c r="B78" s="20"/>
      <c r="C78" s="2"/>
      <c r="D78" s="2" t="s">
        <v>50</v>
      </c>
      <c r="E78" s="2"/>
      <c r="F78" s="24">
        <v>5700</v>
      </c>
      <c r="G78" s="24">
        <v>4700</v>
      </c>
      <c r="H78" s="24">
        <v>3900</v>
      </c>
      <c r="I78" s="24">
        <v>3100</v>
      </c>
      <c r="J78" s="24">
        <v>2500</v>
      </c>
      <c r="K78" s="24">
        <v>2000</v>
      </c>
      <c r="L78" s="24">
        <v>1600</v>
      </c>
      <c r="M78" s="24">
        <v>1200</v>
      </c>
      <c r="N78" s="20"/>
    </row>
    <row r="79" spans="1:14" ht="9.75" customHeight="1" x14ac:dyDescent="0.25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  <c r="N79" s="20"/>
    </row>
    <row r="80" spans="1:14" ht="16.5" customHeight="1" x14ac:dyDescent="0.25">
      <c r="A80" s="3"/>
      <c r="B80" s="2"/>
      <c r="C80" s="2"/>
      <c r="D80" s="2" t="s">
        <v>51</v>
      </c>
      <c r="E80" s="2"/>
      <c r="F80" s="24">
        <v>41500</v>
      </c>
      <c r="G80" s="24">
        <v>41800</v>
      </c>
      <c r="H80" s="24">
        <v>41300</v>
      </c>
      <c r="I80" s="24">
        <v>41100</v>
      </c>
      <c r="J80" s="24">
        <v>41100</v>
      </c>
      <c r="K80" s="24">
        <v>40400</v>
      </c>
      <c r="L80" s="24">
        <v>39800</v>
      </c>
      <c r="M80" s="24">
        <v>39300</v>
      </c>
      <c r="N80" s="20"/>
    </row>
    <row r="81" spans="1:13" ht="15.75" x14ac:dyDescent="0.25">
      <c r="A81" s="3"/>
      <c r="B81" s="20"/>
      <c r="C81" s="2"/>
      <c r="D81" s="2" t="s">
        <v>52</v>
      </c>
      <c r="E81" s="2"/>
      <c r="F81" s="24">
        <v>24700</v>
      </c>
      <c r="G81" s="24">
        <v>24600</v>
      </c>
      <c r="H81" s="24">
        <v>24500</v>
      </c>
      <c r="I81" s="24">
        <v>24400</v>
      </c>
      <c r="J81" s="24">
        <v>24200</v>
      </c>
      <c r="K81" s="24">
        <v>23700</v>
      </c>
      <c r="L81" s="24">
        <v>23100</v>
      </c>
      <c r="M81" s="24">
        <v>22400</v>
      </c>
    </row>
    <row r="82" spans="1:13" ht="9.75" customHeight="1" x14ac:dyDescent="0.25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</row>
    <row r="83" spans="1:13" ht="15" customHeight="1" x14ac:dyDescent="0.25">
      <c r="A83" s="3"/>
      <c r="B83" s="2"/>
      <c r="C83" s="2"/>
      <c r="D83" s="2" t="s">
        <v>53</v>
      </c>
      <c r="E83" s="2"/>
      <c r="F83" s="25">
        <v>0.99991463820809989</v>
      </c>
      <c r="G83" s="25">
        <v>1.0004922410489454</v>
      </c>
      <c r="H83" s="25">
        <v>1.000395220525605</v>
      </c>
      <c r="I83" s="25">
        <v>1.0006500899999999</v>
      </c>
      <c r="J83" s="25">
        <v>1.0003314948682407</v>
      </c>
      <c r="K83" s="25">
        <v>1.0003314948682407</v>
      </c>
      <c r="L83" s="25">
        <v>1.0003314948682407</v>
      </c>
      <c r="M83" s="25">
        <v>1.0003314948682407</v>
      </c>
    </row>
    <row r="84" spans="1:13" ht="15.75" x14ac:dyDescent="0.25">
      <c r="A84" s="3"/>
      <c r="B84" s="20"/>
      <c r="C84" s="2"/>
      <c r="D84" s="2" t="s">
        <v>54</v>
      </c>
      <c r="E84" s="2"/>
      <c r="F84" s="25">
        <v>1.0049003735092683</v>
      </c>
      <c r="G84" s="25">
        <v>1.001852254265087</v>
      </c>
      <c r="H84" s="25">
        <v>1.0066711235910841</v>
      </c>
      <c r="I84" s="25">
        <v>1.0037014478468715</v>
      </c>
      <c r="J84" s="25">
        <v>1.0037014478468715</v>
      </c>
      <c r="K84" s="25">
        <v>1.0037014478468715</v>
      </c>
      <c r="L84" s="25">
        <v>1.0037014478468715</v>
      </c>
      <c r="M84" s="25">
        <v>1.0037014478468715</v>
      </c>
    </row>
    <row r="85" spans="1:13" ht="12" customHeight="1" x14ac:dyDescent="0.25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</row>
    <row r="86" spans="1:13" ht="16.5" customHeight="1" x14ac:dyDescent="0.25">
      <c r="A86" s="3"/>
      <c r="B86" s="2"/>
      <c r="C86" s="2"/>
      <c r="D86" s="2" t="s">
        <v>55</v>
      </c>
      <c r="E86" s="2"/>
      <c r="F86" s="24">
        <v>303040</v>
      </c>
      <c r="G86" s="24">
        <v>305149</v>
      </c>
      <c r="H86" s="24">
        <v>311942</v>
      </c>
      <c r="I86" s="24">
        <v>301100</v>
      </c>
      <c r="J86" s="24">
        <v>325800</v>
      </c>
      <c r="K86" s="24">
        <v>328600</v>
      </c>
      <c r="L86" s="24">
        <v>334400</v>
      </c>
      <c r="M86" s="24">
        <v>340800</v>
      </c>
    </row>
    <row r="87" spans="1:13" ht="15.75" x14ac:dyDescent="0.25">
      <c r="A87" s="3"/>
      <c r="B87" s="20"/>
      <c r="C87" s="2"/>
      <c r="D87" s="2" t="s">
        <v>56</v>
      </c>
      <c r="E87" s="2"/>
      <c r="F87" s="24">
        <v>83438</v>
      </c>
      <c r="G87" s="24">
        <v>71887</v>
      </c>
      <c r="H87" s="24">
        <v>77010</v>
      </c>
      <c r="I87" s="24">
        <v>73500</v>
      </c>
      <c r="J87" s="24">
        <v>73300</v>
      </c>
      <c r="K87" s="24">
        <v>73900</v>
      </c>
      <c r="L87" s="24">
        <v>73800</v>
      </c>
      <c r="M87" s="24">
        <v>74200</v>
      </c>
    </row>
    <row r="88" spans="1:13" ht="12" customHeight="1" x14ac:dyDescent="0.25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</row>
    <row r="89" spans="1:13" ht="15" customHeight="1" x14ac:dyDescent="0.25">
      <c r="A89" s="3"/>
      <c r="B89" s="2"/>
      <c r="C89" s="2"/>
      <c r="D89" s="2" t="s">
        <v>57</v>
      </c>
      <c r="E89" s="2"/>
      <c r="F89" s="24">
        <v>3610</v>
      </c>
      <c r="G89" s="24">
        <v>3430</v>
      </c>
      <c r="H89" s="24">
        <v>3430</v>
      </c>
      <c r="I89" s="24">
        <v>3220</v>
      </c>
      <c r="J89" s="24">
        <v>3220</v>
      </c>
      <c r="K89" s="24">
        <v>3200</v>
      </c>
      <c r="L89" s="24">
        <v>3170</v>
      </c>
      <c r="M89" s="24">
        <v>3140</v>
      </c>
    </row>
    <row r="90" spans="1:13" ht="15.75" x14ac:dyDescent="0.25">
      <c r="A90" s="3"/>
      <c r="B90" s="20"/>
      <c r="C90" s="2"/>
      <c r="D90" s="2" t="s">
        <v>58</v>
      </c>
      <c r="E90" s="2"/>
      <c r="F90" s="24">
        <v>2660</v>
      </c>
      <c r="G90" s="24">
        <v>2360</v>
      </c>
      <c r="H90" s="24">
        <v>2380</v>
      </c>
      <c r="I90" s="24">
        <v>2160</v>
      </c>
      <c r="J90" s="24">
        <v>2160</v>
      </c>
      <c r="K90" s="24">
        <v>2140</v>
      </c>
      <c r="L90" s="24">
        <v>2100</v>
      </c>
      <c r="M90" s="24">
        <v>2070</v>
      </c>
    </row>
    <row r="91" spans="1:13" ht="13.5" customHeight="1" x14ac:dyDescent="0.25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  <c r="M91" s="26"/>
    </row>
    <row r="92" spans="1:13" ht="15.75" customHeight="1" x14ac:dyDescent="0.25">
      <c r="A92" s="3"/>
      <c r="B92" s="2"/>
      <c r="C92" s="2"/>
      <c r="D92" s="2" t="s">
        <v>59</v>
      </c>
      <c r="E92" s="2"/>
      <c r="F92" s="24">
        <v>73700</v>
      </c>
      <c r="G92" s="24">
        <v>79100</v>
      </c>
      <c r="H92" s="24">
        <v>80000</v>
      </c>
      <c r="I92" s="24">
        <v>83000</v>
      </c>
      <c r="J92" s="24">
        <v>88700</v>
      </c>
      <c r="K92" s="24">
        <v>90100</v>
      </c>
      <c r="L92" s="24">
        <v>92600</v>
      </c>
      <c r="M92" s="24">
        <v>95300</v>
      </c>
    </row>
    <row r="93" spans="1:13" ht="15.75" x14ac:dyDescent="0.25">
      <c r="A93" s="3"/>
      <c r="B93" s="20"/>
      <c r="C93" s="2"/>
      <c r="D93" s="2" t="s">
        <v>60</v>
      </c>
      <c r="E93" s="2"/>
      <c r="F93" s="24">
        <v>26500</v>
      </c>
      <c r="G93" s="24">
        <v>25500</v>
      </c>
      <c r="H93" s="24">
        <v>26600</v>
      </c>
      <c r="I93" s="24">
        <v>27700</v>
      </c>
      <c r="J93" s="24">
        <v>27800</v>
      </c>
      <c r="K93" s="24">
        <v>28300</v>
      </c>
      <c r="L93" s="24">
        <v>28700</v>
      </c>
      <c r="M93" s="24">
        <v>29400</v>
      </c>
    </row>
    <row r="94" spans="1:13" ht="9.9499999999999993" customHeight="1" x14ac:dyDescent="0.25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  <c r="M94" s="19"/>
    </row>
    <row r="95" spans="1:13" ht="15.75" x14ac:dyDescent="0.25">
      <c r="A95" s="3"/>
      <c r="B95" s="20"/>
      <c r="C95" s="2"/>
      <c r="D95" s="2" t="s">
        <v>61</v>
      </c>
      <c r="E95" s="2"/>
      <c r="F95" s="26">
        <v>1.1397802140000002</v>
      </c>
      <c r="G95" s="26">
        <v>1.1262163794980478</v>
      </c>
      <c r="H95" s="26">
        <v>1.1363169840412342</v>
      </c>
      <c r="I95" s="26">
        <v>1.1260297987044761</v>
      </c>
      <c r="J95" s="26">
        <v>1.1403136888896348</v>
      </c>
      <c r="K95" s="26">
        <v>1.1403136888896348</v>
      </c>
      <c r="L95" s="26">
        <v>1.1403136888896348</v>
      </c>
      <c r="M95" s="26">
        <v>1.1403136888896348</v>
      </c>
    </row>
    <row r="96" spans="1:13" ht="15.75" x14ac:dyDescent="0.25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  <c r="M96" s="19"/>
    </row>
    <row r="97" spans="1:13" ht="19.5" customHeight="1" x14ac:dyDescent="0.25">
      <c r="A97" s="3"/>
      <c r="B97" s="2"/>
      <c r="C97" s="2"/>
      <c r="D97" s="2" t="s">
        <v>62</v>
      </c>
      <c r="E97" s="2"/>
      <c r="F97" s="24">
        <v>182863</v>
      </c>
      <c r="G97" s="24">
        <v>190162</v>
      </c>
      <c r="H97" s="24">
        <v>191610</v>
      </c>
      <c r="I97" s="24">
        <v>197300</v>
      </c>
      <c r="J97" s="24">
        <v>199500</v>
      </c>
      <c r="K97" s="24">
        <v>196400</v>
      </c>
      <c r="L97" s="24">
        <v>198200</v>
      </c>
      <c r="M97" s="24">
        <v>200900</v>
      </c>
    </row>
    <row r="98" spans="1:13" ht="15.75" x14ac:dyDescent="0.25">
      <c r="A98" s="3"/>
      <c r="B98" s="20"/>
      <c r="C98" s="2"/>
      <c r="D98" s="2" t="s">
        <v>63</v>
      </c>
      <c r="E98" s="2"/>
      <c r="F98" s="24">
        <v>64540</v>
      </c>
      <c r="G98" s="24">
        <v>65848</v>
      </c>
      <c r="H98" s="24">
        <v>68059</v>
      </c>
      <c r="I98" s="24">
        <v>71900</v>
      </c>
      <c r="J98" s="24">
        <v>72100</v>
      </c>
      <c r="K98" s="24">
        <v>72300</v>
      </c>
      <c r="L98" s="24">
        <v>73700</v>
      </c>
      <c r="M98" s="24">
        <v>75700</v>
      </c>
    </row>
    <row r="99" spans="1:13" ht="11.25" customHeight="1" x14ac:dyDescent="0.25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</row>
    <row r="100" spans="1:13" ht="15" customHeight="1" x14ac:dyDescent="0.25">
      <c r="A100" s="3"/>
      <c r="B100" s="2"/>
      <c r="C100" s="2"/>
      <c r="D100" s="2" t="s">
        <v>64</v>
      </c>
      <c r="E100" s="2"/>
      <c r="F100" s="24">
        <v>2710</v>
      </c>
      <c r="G100" s="24">
        <v>2780</v>
      </c>
      <c r="H100" s="24">
        <v>2780</v>
      </c>
      <c r="I100" s="24">
        <v>2800</v>
      </c>
      <c r="J100" s="24">
        <v>2790</v>
      </c>
      <c r="K100" s="24">
        <v>2740</v>
      </c>
      <c r="L100" s="24">
        <v>2730</v>
      </c>
      <c r="M100" s="24">
        <v>2730</v>
      </c>
    </row>
    <row r="101" spans="1:13" ht="15.75" x14ac:dyDescent="0.25">
      <c r="A101" s="3"/>
      <c r="B101" s="20"/>
      <c r="C101" s="2"/>
      <c r="D101" s="2" t="s">
        <v>65</v>
      </c>
      <c r="E101" s="2"/>
      <c r="F101" s="24">
        <v>2110</v>
      </c>
      <c r="G101" s="24">
        <v>2110</v>
      </c>
      <c r="H101" s="24">
        <v>2110</v>
      </c>
      <c r="I101" s="24">
        <v>2130</v>
      </c>
      <c r="J101" s="24">
        <v>2100</v>
      </c>
      <c r="K101" s="24">
        <v>2060</v>
      </c>
      <c r="L101" s="24">
        <v>2060</v>
      </c>
      <c r="M101" s="24">
        <v>2050</v>
      </c>
    </row>
    <row r="102" spans="1:13" ht="12" customHeight="1" x14ac:dyDescent="0.25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6"/>
    </row>
    <row r="103" spans="1:13" ht="18" customHeight="1" x14ac:dyDescent="0.25">
      <c r="A103" s="3"/>
      <c r="B103" s="2"/>
      <c r="C103" s="2"/>
      <c r="D103" s="2" t="s">
        <v>66</v>
      </c>
      <c r="E103" s="2"/>
      <c r="F103" s="24">
        <v>66700</v>
      </c>
      <c r="G103" s="24">
        <v>68000</v>
      </c>
      <c r="H103" s="24">
        <v>69000</v>
      </c>
      <c r="I103" s="24">
        <v>69700</v>
      </c>
      <c r="J103" s="24">
        <v>71100</v>
      </c>
      <c r="K103" s="24">
        <v>71500</v>
      </c>
      <c r="L103" s="24">
        <v>72200</v>
      </c>
      <c r="M103" s="24">
        <v>73200</v>
      </c>
    </row>
    <row r="104" spans="1:13" ht="18.75" customHeight="1" x14ac:dyDescent="0.25">
      <c r="A104" s="3"/>
      <c r="B104" s="20"/>
      <c r="C104" s="2"/>
      <c r="D104" s="2" t="s">
        <v>67</v>
      </c>
      <c r="E104" s="2"/>
      <c r="F104" s="24">
        <v>30500</v>
      </c>
      <c r="G104" s="24">
        <v>31200</v>
      </c>
      <c r="H104" s="24">
        <v>32200</v>
      </c>
      <c r="I104" s="24">
        <v>33800</v>
      </c>
      <c r="J104" s="24">
        <v>34300</v>
      </c>
      <c r="K104" s="24">
        <v>35000</v>
      </c>
      <c r="L104" s="24">
        <v>35800</v>
      </c>
      <c r="M104" s="24">
        <v>36800</v>
      </c>
    </row>
    <row r="105" spans="1:13" ht="13.5" customHeight="1" x14ac:dyDescent="0.25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19"/>
    </row>
    <row r="106" spans="1:13" ht="15.75" x14ac:dyDescent="0.25">
      <c r="A106" s="3"/>
      <c r="B106" s="20"/>
      <c r="C106" s="2"/>
      <c r="D106" s="2" t="s">
        <v>68</v>
      </c>
      <c r="E106" s="2"/>
      <c r="F106" s="26">
        <v>1.011412899</v>
      </c>
      <c r="G106" s="26">
        <v>1.0060095031859946</v>
      </c>
      <c r="H106" s="26">
        <v>1.0003599630498978</v>
      </c>
      <c r="I106" s="26">
        <v>1.0091295445214532</v>
      </c>
      <c r="J106" s="26">
        <v>1.0041112108887869</v>
      </c>
      <c r="K106" s="26">
        <v>1.0041112108887869</v>
      </c>
      <c r="L106" s="26">
        <v>1.0041112108887869</v>
      </c>
      <c r="M106" s="26">
        <v>1.0041112108887869</v>
      </c>
    </row>
    <row r="107" spans="1:13" ht="11.25" customHeight="1" x14ac:dyDescent="0.25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5"/>
    </row>
    <row r="108" spans="1:13" ht="24.95" customHeight="1" x14ac:dyDescent="0.25">
      <c r="A108" s="3"/>
      <c r="B108" s="14"/>
      <c r="C108" s="2" t="s">
        <v>69</v>
      </c>
      <c r="D108" s="2"/>
      <c r="E108" s="2"/>
      <c r="F108" s="24">
        <v>165</v>
      </c>
      <c r="G108" s="24">
        <v>123</v>
      </c>
      <c r="H108" s="24">
        <v>106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</row>
    <row r="109" spans="1:13" s="4" customFormat="1" ht="13.5" customHeight="1" x14ac:dyDescent="0.25">
      <c r="A109" s="3"/>
      <c r="B109" s="14"/>
      <c r="C109" s="2"/>
      <c r="D109" s="2"/>
      <c r="E109" s="2"/>
      <c r="G109" s="35"/>
      <c r="H109" s="35"/>
      <c r="I109" s="35"/>
      <c r="J109" s="35"/>
      <c r="K109" s="35"/>
      <c r="L109" s="35"/>
      <c r="M109" s="35"/>
    </row>
    <row r="110" spans="1:13" s="4" customFormat="1" ht="15.75" x14ac:dyDescent="0.25">
      <c r="A110" s="3"/>
      <c r="B110" s="10" t="s">
        <v>70</v>
      </c>
      <c r="C110" s="11"/>
      <c r="D110" s="11"/>
      <c r="E110" s="11"/>
      <c r="F110" s="48"/>
      <c r="G110" s="36"/>
      <c r="H110" s="36"/>
      <c r="I110" s="36"/>
      <c r="J110" s="36"/>
      <c r="K110" s="36"/>
      <c r="L110" s="36"/>
      <c r="M110" s="36"/>
    </row>
    <row r="111" spans="1:13" ht="18.75" customHeight="1" x14ac:dyDescent="0.25">
      <c r="A111" s="3"/>
      <c r="B111" s="2"/>
      <c r="C111" s="3" t="s">
        <v>23</v>
      </c>
      <c r="D111" s="3"/>
      <c r="E111" s="3"/>
      <c r="F111" s="27">
        <v>8465523.0561959036</v>
      </c>
      <c r="G111" s="27">
        <v>8264821.9001534749</v>
      </c>
      <c r="H111" s="27">
        <v>9138838.7962083798</v>
      </c>
      <c r="I111" s="27">
        <v>9124100</v>
      </c>
      <c r="J111" s="27">
        <v>9835400</v>
      </c>
      <c r="K111" s="27">
        <v>10003800</v>
      </c>
      <c r="L111" s="27">
        <v>10178800</v>
      </c>
      <c r="M111" s="27">
        <v>10427500</v>
      </c>
    </row>
    <row r="112" spans="1:13" ht="15.75" x14ac:dyDescent="0.25">
      <c r="A112" s="3"/>
      <c r="B112" s="20"/>
      <c r="C112" s="2" t="s">
        <v>71</v>
      </c>
      <c r="D112" s="2"/>
      <c r="E112" s="2"/>
      <c r="F112" s="22">
        <v>8398600</v>
      </c>
      <c r="G112" s="22">
        <v>8192500</v>
      </c>
      <c r="H112" s="22">
        <v>9060200</v>
      </c>
      <c r="I112" s="22">
        <v>9046800</v>
      </c>
      <c r="J112" s="22">
        <v>9767100</v>
      </c>
      <c r="K112" s="22">
        <v>9935500</v>
      </c>
      <c r="L112" s="22">
        <v>10110500</v>
      </c>
      <c r="M112" s="22">
        <v>10359200</v>
      </c>
    </row>
    <row r="113" spans="1:13" ht="15.75" x14ac:dyDescent="0.25">
      <c r="A113" s="3"/>
      <c r="B113" s="20"/>
      <c r="C113" s="2"/>
      <c r="D113" s="2" t="s">
        <v>72</v>
      </c>
      <c r="E113" s="2"/>
      <c r="F113" s="22">
        <v>8388300</v>
      </c>
      <c r="G113" s="22">
        <v>8183200</v>
      </c>
      <c r="H113" s="22">
        <v>9052000</v>
      </c>
      <c r="I113" s="22">
        <v>9040000</v>
      </c>
      <c r="J113" s="22">
        <v>9761500</v>
      </c>
      <c r="K113" s="22">
        <v>9930900</v>
      </c>
      <c r="L113" s="22">
        <v>10106600</v>
      </c>
      <c r="M113" s="22">
        <v>10356000</v>
      </c>
    </row>
    <row r="114" spans="1:13" ht="15.75" x14ac:dyDescent="0.25">
      <c r="A114" s="3"/>
      <c r="B114" s="20"/>
      <c r="C114" s="2"/>
      <c r="D114" s="2" t="s">
        <v>73</v>
      </c>
      <c r="E114" s="2"/>
      <c r="F114" s="22">
        <v>10300</v>
      </c>
      <c r="G114" s="22">
        <v>9300</v>
      </c>
      <c r="H114" s="22">
        <v>8200</v>
      </c>
      <c r="I114" s="22">
        <v>6800</v>
      </c>
      <c r="J114" s="22">
        <v>5600</v>
      </c>
      <c r="K114" s="22">
        <v>4600</v>
      </c>
      <c r="L114" s="22">
        <v>3900</v>
      </c>
      <c r="M114" s="22">
        <v>3200</v>
      </c>
    </row>
    <row r="115" spans="1:13" ht="9.9499999999999993" customHeight="1" x14ac:dyDescent="0.25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  <c r="M115" s="20"/>
    </row>
    <row r="116" spans="1:13" ht="15.75" x14ac:dyDescent="0.25">
      <c r="A116" s="3"/>
      <c r="B116" s="20"/>
      <c r="C116" s="2" t="s">
        <v>74</v>
      </c>
      <c r="D116" s="2"/>
      <c r="E116" s="2"/>
      <c r="F116" s="22">
        <v>66900</v>
      </c>
      <c r="G116" s="22">
        <v>72400</v>
      </c>
      <c r="H116" s="22">
        <v>78600</v>
      </c>
      <c r="I116" s="22">
        <v>77300</v>
      </c>
      <c r="J116" s="22">
        <v>68300</v>
      </c>
      <c r="K116" s="22">
        <v>68300</v>
      </c>
      <c r="L116" s="22">
        <v>68300</v>
      </c>
      <c r="M116" s="22">
        <v>68300</v>
      </c>
    </row>
    <row r="117" spans="1:13" ht="15.75" x14ac:dyDescent="0.25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  <c r="M117" s="20"/>
    </row>
    <row r="118" spans="1:13" ht="15.75" x14ac:dyDescent="0.25">
      <c r="A118" s="3"/>
      <c r="B118" s="20"/>
      <c r="C118" s="2" t="s">
        <v>75</v>
      </c>
      <c r="D118" s="2"/>
      <c r="E118" s="2"/>
      <c r="F118" s="22">
        <v>288700</v>
      </c>
      <c r="G118" s="22">
        <v>286000</v>
      </c>
      <c r="H118" s="22">
        <v>288500</v>
      </c>
      <c r="I118" s="22">
        <v>287900</v>
      </c>
      <c r="J118" s="22">
        <v>289200</v>
      </c>
      <c r="K118" s="22">
        <v>293900</v>
      </c>
      <c r="L118" s="22">
        <v>298200</v>
      </c>
      <c r="M118" s="22">
        <v>303300</v>
      </c>
    </row>
    <row r="119" spans="1:13" ht="15.75" x14ac:dyDescent="0.25">
      <c r="A119" s="3"/>
      <c r="B119" s="20"/>
      <c r="C119" s="2"/>
      <c r="D119" s="2" t="s">
        <v>76</v>
      </c>
      <c r="E119" s="2"/>
      <c r="F119" s="22">
        <v>288400</v>
      </c>
      <c r="G119" s="22">
        <v>285700</v>
      </c>
      <c r="H119" s="22">
        <v>288300</v>
      </c>
      <c r="I119" s="22">
        <v>287700</v>
      </c>
      <c r="J119" s="22">
        <v>289100</v>
      </c>
      <c r="K119" s="22">
        <v>293800</v>
      </c>
      <c r="L119" s="22">
        <v>298100</v>
      </c>
      <c r="M119" s="22">
        <v>303200</v>
      </c>
    </row>
    <row r="120" spans="1:13" ht="15.75" x14ac:dyDescent="0.25">
      <c r="A120" s="3"/>
      <c r="B120" s="20"/>
      <c r="C120" s="2"/>
      <c r="D120" s="2" t="s">
        <v>77</v>
      </c>
      <c r="E120" s="2"/>
      <c r="F120" s="22">
        <v>300</v>
      </c>
      <c r="G120" s="22">
        <v>300</v>
      </c>
      <c r="H120" s="22">
        <v>200</v>
      </c>
      <c r="I120" s="22">
        <v>200</v>
      </c>
      <c r="J120" s="22">
        <v>100</v>
      </c>
      <c r="K120" s="22">
        <v>100</v>
      </c>
      <c r="L120" s="22">
        <v>100</v>
      </c>
      <c r="M120" s="22">
        <v>100</v>
      </c>
    </row>
    <row r="121" spans="1:13" ht="15.75" x14ac:dyDescent="0.25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  <c r="M121" s="20"/>
    </row>
    <row r="122" spans="1:13" ht="15.75" x14ac:dyDescent="0.25">
      <c r="A122" s="3"/>
      <c r="B122" s="20"/>
      <c r="C122" s="2"/>
      <c r="D122" s="2" t="s">
        <v>78</v>
      </c>
      <c r="E122" s="2"/>
      <c r="F122" s="22">
        <v>220200</v>
      </c>
      <c r="G122" s="22">
        <v>216800</v>
      </c>
      <c r="H122" s="22">
        <v>216500</v>
      </c>
      <c r="I122" s="22">
        <v>214500</v>
      </c>
      <c r="J122" s="22">
        <v>214000</v>
      </c>
      <c r="K122" s="22">
        <v>216000</v>
      </c>
      <c r="L122" s="22">
        <v>217700</v>
      </c>
      <c r="M122" s="22">
        <v>221400</v>
      </c>
    </row>
    <row r="123" spans="1:13" ht="15.75" x14ac:dyDescent="0.25">
      <c r="A123" s="3"/>
      <c r="B123" s="20"/>
      <c r="C123" s="2"/>
      <c r="D123" s="2" t="s">
        <v>79</v>
      </c>
      <c r="E123" s="2"/>
      <c r="F123" s="22">
        <v>68500</v>
      </c>
      <c r="G123" s="22">
        <v>69200</v>
      </c>
      <c r="H123" s="22">
        <v>72000</v>
      </c>
      <c r="I123" s="22">
        <v>73400</v>
      </c>
      <c r="J123" s="22">
        <v>75200</v>
      </c>
      <c r="K123" s="22">
        <v>77900</v>
      </c>
      <c r="L123" s="22">
        <v>80500</v>
      </c>
      <c r="M123" s="22">
        <v>81900</v>
      </c>
    </row>
    <row r="124" spans="1:13" ht="15.75" x14ac:dyDescent="0.25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  <c r="M124" s="20"/>
    </row>
    <row r="125" spans="1:13" ht="15.75" x14ac:dyDescent="0.25">
      <c r="A125" s="3"/>
      <c r="B125" s="20"/>
      <c r="C125" s="2" t="s">
        <v>80</v>
      </c>
      <c r="D125" s="2"/>
      <c r="E125" s="2"/>
      <c r="F125" s="22">
        <v>28410</v>
      </c>
      <c r="G125" s="22">
        <v>27950</v>
      </c>
      <c r="H125" s="22">
        <v>30210</v>
      </c>
      <c r="I125" s="22">
        <v>30230</v>
      </c>
      <c r="J125" s="22">
        <v>32470</v>
      </c>
      <c r="K125" s="22">
        <v>32690</v>
      </c>
      <c r="L125" s="22">
        <v>32830</v>
      </c>
      <c r="M125" s="22">
        <v>33070</v>
      </c>
    </row>
    <row r="126" spans="1:13" ht="15.75" x14ac:dyDescent="0.25">
      <c r="A126" s="3"/>
      <c r="B126" s="20"/>
      <c r="C126" s="2"/>
      <c r="D126" s="2" t="s">
        <v>81</v>
      </c>
      <c r="E126" s="2"/>
      <c r="F126" s="22">
        <v>28410</v>
      </c>
      <c r="G126" s="22">
        <v>27940</v>
      </c>
      <c r="H126" s="22">
        <v>30200</v>
      </c>
      <c r="I126" s="22">
        <v>30220</v>
      </c>
      <c r="J126" s="22">
        <v>32470</v>
      </c>
      <c r="K126" s="22">
        <v>32690</v>
      </c>
      <c r="L126" s="22">
        <v>32820</v>
      </c>
      <c r="M126" s="22">
        <v>33060</v>
      </c>
    </row>
    <row r="127" spans="1:13" ht="15.75" x14ac:dyDescent="0.25">
      <c r="A127" s="3"/>
      <c r="B127" s="20"/>
      <c r="C127" s="2"/>
      <c r="D127" s="2" t="s">
        <v>82</v>
      </c>
      <c r="E127" s="2"/>
      <c r="F127" s="22">
        <v>32910</v>
      </c>
      <c r="G127" s="22">
        <v>34020</v>
      </c>
      <c r="H127" s="22">
        <v>36290</v>
      </c>
      <c r="I127" s="22">
        <v>36610</v>
      </c>
      <c r="J127" s="22">
        <v>36920</v>
      </c>
      <c r="K127" s="22">
        <v>37390</v>
      </c>
      <c r="L127" s="22">
        <v>37850</v>
      </c>
      <c r="M127" s="22">
        <v>38300</v>
      </c>
    </row>
    <row r="128" spans="1:13" ht="12" customHeight="1" x14ac:dyDescent="0.25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  <c r="M128" s="20"/>
    </row>
    <row r="129" spans="1:15" ht="13.5" customHeight="1" x14ac:dyDescent="0.25">
      <c r="A129" s="3"/>
      <c r="B129" s="2"/>
      <c r="C129" s="2"/>
      <c r="D129" s="2" t="s">
        <v>83</v>
      </c>
      <c r="E129" s="2"/>
      <c r="F129" s="22">
        <v>29210</v>
      </c>
      <c r="G129" s="22">
        <v>28530</v>
      </c>
      <c r="H129" s="22">
        <v>30830</v>
      </c>
      <c r="I129" s="22">
        <v>30830</v>
      </c>
      <c r="J129" s="22">
        <v>33120</v>
      </c>
      <c r="K129" s="22">
        <v>33340</v>
      </c>
      <c r="L129" s="22">
        <v>33490</v>
      </c>
      <c r="M129" s="22">
        <v>33730</v>
      </c>
      <c r="N129" s="20"/>
      <c r="O129" s="20"/>
    </row>
    <row r="130" spans="1:15" ht="16.5" customHeight="1" x14ac:dyDescent="0.25">
      <c r="A130" s="3"/>
      <c r="B130" s="2"/>
      <c r="C130" s="2"/>
      <c r="D130" s="2" t="s">
        <v>84</v>
      </c>
      <c r="E130" s="2"/>
      <c r="F130" s="22">
        <v>25830</v>
      </c>
      <c r="G130" s="22">
        <v>26080</v>
      </c>
      <c r="H130" s="22">
        <v>28330</v>
      </c>
      <c r="I130" s="22">
        <v>28470</v>
      </c>
      <c r="J130" s="22">
        <v>30640</v>
      </c>
      <c r="K130" s="22">
        <v>30900</v>
      </c>
      <c r="L130" s="22">
        <v>31020</v>
      </c>
      <c r="M130" s="22">
        <v>31260</v>
      </c>
      <c r="N130" s="20"/>
      <c r="O130" s="20"/>
    </row>
    <row r="131" spans="1:15" ht="9.9499999999999993" customHeight="1" x14ac:dyDescent="0.25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.75" x14ac:dyDescent="0.25">
      <c r="A132" s="3"/>
      <c r="B132" s="20"/>
      <c r="C132" s="2" t="s">
        <v>85</v>
      </c>
      <c r="D132" s="2"/>
      <c r="E132" s="2"/>
      <c r="F132" s="29">
        <v>1.0240572999999999</v>
      </c>
      <c r="G132" s="29">
        <v>1.0253190000000001</v>
      </c>
      <c r="H132" s="29">
        <v>1.0397006</v>
      </c>
      <c r="I132" s="29">
        <v>1.0395000000000001</v>
      </c>
      <c r="J132" s="29">
        <v>1.04</v>
      </c>
      <c r="K132" s="29">
        <v>1.034</v>
      </c>
      <c r="L132" s="29">
        <v>1.0329999999999999</v>
      </c>
      <c r="M132" s="29">
        <v>1.0329999999999999</v>
      </c>
      <c r="N132" s="20"/>
      <c r="O132" s="20"/>
    </row>
    <row r="133" spans="1:15" ht="12.75" customHeight="1" x14ac:dyDescent="0.25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ht="15.75" x14ac:dyDescent="0.25">
      <c r="A134" s="3"/>
      <c r="B134" s="20"/>
      <c r="C134" s="2" t="s">
        <v>86</v>
      </c>
      <c r="D134" s="2"/>
      <c r="E134" s="2"/>
      <c r="F134" s="22">
        <v>2400</v>
      </c>
      <c r="G134" s="22">
        <v>2900</v>
      </c>
      <c r="H134" s="22">
        <v>2800</v>
      </c>
      <c r="I134" s="22">
        <v>2800</v>
      </c>
      <c r="J134" s="22">
        <v>2500</v>
      </c>
      <c r="K134" s="22">
        <v>2500</v>
      </c>
      <c r="L134" s="22">
        <v>2500</v>
      </c>
      <c r="M134" s="22">
        <v>2500</v>
      </c>
      <c r="N134" s="20"/>
      <c r="O134" s="20"/>
    </row>
    <row r="135" spans="1:15" ht="19.5" customHeight="1" x14ac:dyDescent="0.25">
      <c r="A135" s="3"/>
      <c r="B135" s="14"/>
      <c r="C135" s="2" t="s">
        <v>87</v>
      </c>
      <c r="D135" s="2"/>
      <c r="E135" s="2"/>
      <c r="F135" s="22">
        <v>25720</v>
      </c>
      <c r="G135" s="22">
        <v>24080</v>
      </c>
      <c r="H135" s="22">
        <v>25750</v>
      </c>
      <c r="I135" s="22">
        <v>25750</v>
      </c>
      <c r="J135" s="22">
        <v>25730</v>
      </c>
      <c r="K135" s="22">
        <v>25730</v>
      </c>
      <c r="L135" s="22">
        <v>25730</v>
      </c>
      <c r="M135" s="22">
        <v>25730</v>
      </c>
      <c r="N135" s="20"/>
      <c r="O135" s="20"/>
    </row>
    <row r="136" spans="1:15" s="4" customFormat="1" ht="9.75" customHeight="1" x14ac:dyDescent="0.25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  <c r="L136" s="35"/>
      <c r="M136" s="35"/>
    </row>
    <row r="137" spans="1:15" ht="15.75" x14ac:dyDescent="0.25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36"/>
      <c r="N137" s="20"/>
      <c r="O137" s="20"/>
    </row>
    <row r="138" spans="1:15" ht="15.75" x14ac:dyDescent="0.25">
      <c r="A138" s="3"/>
      <c r="B138" s="20"/>
      <c r="C138" s="3" t="s">
        <v>23</v>
      </c>
      <c r="D138" s="3"/>
      <c r="E138" s="3"/>
      <c r="F138" s="27">
        <v>894995.82648071798</v>
      </c>
      <c r="G138" s="27">
        <v>1009687.0456079445</v>
      </c>
      <c r="H138" s="27">
        <v>1081357.4990162195</v>
      </c>
      <c r="I138" s="27">
        <v>1161200</v>
      </c>
      <c r="J138" s="27">
        <v>1139300</v>
      </c>
      <c r="K138" s="27">
        <v>1176100</v>
      </c>
      <c r="L138" s="27">
        <v>1226700</v>
      </c>
      <c r="M138" s="27">
        <v>1282000</v>
      </c>
      <c r="N138" s="20"/>
      <c r="O138" s="20"/>
    </row>
    <row r="139" spans="1:15" ht="15.75" x14ac:dyDescent="0.25">
      <c r="A139" s="3"/>
      <c r="B139" s="20"/>
      <c r="C139" s="2" t="s">
        <v>89</v>
      </c>
      <c r="D139" s="2"/>
      <c r="E139" s="2"/>
      <c r="F139" s="22">
        <v>895000</v>
      </c>
      <c r="G139" s="22">
        <v>1009700</v>
      </c>
      <c r="H139" s="22">
        <v>1081400</v>
      </c>
      <c r="I139" s="22">
        <v>1161200</v>
      </c>
      <c r="J139" s="22">
        <v>1139300</v>
      </c>
      <c r="K139" s="22">
        <v>1176100</v>
      </c>
      <c r="L139" s="22">
        <v>1226700</v>
      </c>
      <c r="M139" s="22">
        <v>1282000</v>
      </c>
      <c r="N139" s="20"/>
      <c r="O139" s="20"/>
    </row>
    <row r="140" spans="1:15" ht="15.75" x14ac:dyDescent="0.25">
      <c r="A140" s="3"/>
      <c r="B140" s="20"/>
      <c r="C140" s="2"/>
      <c r="D140" s="2"/>
      <c r="E140" s="2" t="s">
        <v>90</v>
      </c>
      <c r="F140" s="22">
        <v>487100</v>
      </c>
      <c r="G140" s="22">
        <v>569200</v>
      </c>
      <c r="H140" s="22">
        <v>624600</v>
      </c>
      <c r="I140" s="22">
        <v>667200</v>
      </c>
      <c r="J140" s="22">
        <v>690600</v>
      </c>
      <c r="K140" s="22">
        <v>701500</v>
      </c>
      <c r="L140" s="22">
        <v>719400</v>
      </c>
      <c r="M140" s="22">
        <v>739200</v>
      </c>
      <c r="N140" s="20"/>
      <c r="O140" s="20"/>
    </row>
    <row r="141" spans="1:15" ht="15.75" x14ac:dyDescent="0.25">
      <c r="A141" s="3"/>
      <c r="B141" s="20"/>
      <c r="C141" s="2"/>
      <c r="D141" s="2"/>
      <c r="E141" s="2" t="s">
        <v>91</v>
      </c>
      <c r="F141" s="22">
        <v>407900</v>
      </c>
      <c r="G141" s="22">
        <v>440500</v>
      </c>
      <c r="H141" s="22">
        <v>456700</v>
      </c>
      <c r="I141" s="22">
        <v>493900</v>
      </c>
      <c r="J141" s="22">
        <v>448700</v>
      </c>
      <c r="K141" s="22">
        <v>474600</v>
      </c>
      <c r="L141" s="22">
        <v>507300</v>
      </c>
      <c r="M141" s="22">
        <v>542800</v>
      </c>
      <c r="N141" s="20"/>
      <c r="O141" s="20"/>
    </row>
    <row r="142" spans="1:15" ht="15.75" x14ac:dyDescent="0.25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2"/>
      <c r="N142" s="20"/>
      <c r="O142" s="20"/>
    </row>
    <row r="143" spans="1:15" ht="15.75" x14ac:dyDescent="0.25">
      <c r="A143" s="3"/>
      <c r="B143" s="20"/>
      <c r="C143" s="2" t="s">
        <v>92</v>
      </c>
      <c r="D143" s="2"/>
      <c r="E143" s="2"/>
      <c r="F143" s="22">
        <v>21100</v>
      </c>
      <c r="G143" s="22">
        <v>22800</v>
      </c>
      <c r="H143" s="22">
        <v>23600</v>
      </c>
      <c r="I143" s="22">
        <v>24700</v>
      </c>
      <c r="J143" s="22">
        <v>24400</v>
      </c>
      <c r="K143" s="22">
        <v>25300</v>
      </c>
      <c r="L143" s="22">
        <v>26100</v>
      </c>
      <c r="M143" s="22">
        <v>27000</v>
      </c>
      <c r="N143" s="20"/>
      <c r="O143" s="20"/>
    </row>
    <row r="144" spans="1:15" ht="15.75" x14ac:dyDescent="0.25">
      <c r="A144" s="3"/>
      <c r="B144" s="20"/>
      <c r="C144" s="2"/>
      <c r="D144" s="2"/>
      <c r="E144" s="2" t="s">
        <v>93</v>
      </c>
      <c r="F144" s="22">
        <v>5400</v>
      </c>
      <c r="G144" s="22">
        <v>6300</v>
      </c>
      <c r="H144" s="22">
        <v>6500</v>
      </c>
      <c r="I144" s="22">
        <v>6800</v>
      </c>
      <c r="J144" s="22">
        <v>7000</v>
      </c>
      <c r="K144" s="22">
        <v>7100</v>
      </c>
      <c r="L144" s="22">
        <v>7200</v>
      </c>
      <c r="M144" s="22">
        <v>7300</v>
      </c>
      <c r="N144" s="20"/>
      <c r="O144" s="20"/>
    </row>
    <row r="145" spans="1:22" ht="15.75" x14ac:dyDescent="0.25">
      <c r="A145" s="3"/>
      <c r="B145" s="20"/>
      <c r="C145" s="2"/>
      <c r="D145" s="2"/>
      <c r="E145" s="2" t="s">
        <v>94</v>
      </c>
      <c r="F145" s="22">
        <v>15700</v>
      </c>
      <c r="G145" s="22">
        <v>16600</v>
      </c>
      <c r="H145" s="22">
        <v>17000</v>
      </c>
      <c r="I145" s="22">
        <v>18000</v>
      </c>
      <c r="J145" s="22">
        <v>17400</v>
      </c>
      <c r="K145" s="22">
        <v>18100</v>
      </c>
      <c r="L145" s="22">
        <v>18900</v>
      </c>
      <c r="M145" s="22">
        <v>19700</v>
      </c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5.75" x14ac:dyDescent="0.25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2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5.75" x14ac:dyDescent="0.25">
      <c r="A147" s="3"/>
      <c r="B147" s="20"/>
      <c r="C147" s="2" t="s">
        <v>95</v>
      </c>
      <c r="D147" s="2"/>
      <c r="E147" s="2"/>
      <c r="F147" s="22">
        <v>40500</v>
      </c>
      <c r="G147" s="22">
        <v>41920</v>
      </c>
      <c r="H147" s="22">
        <v>42690</v>
      </c>
      <c r="I147" s="22">
        <v>43530</v>
      </c>
      <c r="J147" s="22">
        <v>44050</v>
      </c>
      <c r="K147" s="22">
        <v>44420</v>
      </c>
      <c r="L147" s="22">
        <v>44800</v>
      </c>
      <c r="M147" s="22">
        <v>45240</v>
      </c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5.75" x14ac:dyDescent="0.25">
      <c r="A148" s="3"/>
      <c r="B148" s="20"/>
      <c r="C148" s="2"/>
      <c r="D148" s="2"/>
      <c r="E148" s="2" t="s">
        <v>96</v>
      </c>
      <c r="F148" s="22">
        <v>85760</v>
      </c>
      <c r="G148" s="22">
        <v>86260</v>
      </c>
      <c r="H148" s="22">
        <v>89070</v>
      </c>
      <c r="I148" s="22">
        <v>91530</v>
      </c>
      <c r="J148" s="22">
        <v>92670</v>
      </c>
      <c r="K148" s="22">
        <v>93860</v>
      </c>
      <c r="L148" s="22">
        <v>95050</v>
      </c>
      <c r="M148" s="22">
        <v>96590</v>
      </c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5.75" x14ac:dyDescent="0.25">
      <c r="A149" s="3"/>
      <c r="B149" s="20"/>
      <c r="C149" s="2"/>
      <c r="D149" s="2"/>
      <c r="E149" s="2" t="s">
        <v>97</v>
      </c>
      <c r="F149" s="22">
        <v>24840</v>
      </c>
      <c r="G149" s="22">
        <v>25190</v>
      </c>
      <c r="H149" s="22">
        <v>24930</v>
      </c>
      <c r="I149" s="22">
        <v>25480</v>
      </c>
      <c r="J149" s="22">
        <v>24370</v>
      </c>
      <c r="K149" s="22">
        <v>24980</v>
      </c>
      <c r="L149" s="22">
        <v>25600</v>
      </c>
      <c r="M149" s="22">
        <v>26240</v>
      </c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5.75" x14ac:dyDescent="0.25">
      <c r="A150" s="3"/>
      <c r="B150" s="20"/>
      <c r="C150" s="52"/>
      <c r="D150" s="52"/>
      <c r="E150" s="52"/>
      <c r="F150" s="22"/>
      <c r="G150" s="22"/>
      <c r="H150" s="22"/>
      <c r="I150" s="22"/>
      <c r="J150" s="22"/>
      <c r="K150" s="22"/>
      <c r="L150" s="22"/>
      <c r="M150" s="22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24.95" customHeight="1" x14ac:dyDescent="0.25">
      <c r="A151" s="3"/>
      <c r="B151" s="14"/>
      <c r="C151" s="51" t="s">
        <v>98</v>
      </c>
      <c r="D151" s="51"/>
      <c r="E151" s="51"/>
      <c r="F151" s="29">
        <v>1.0482689999999999</v>
      </c>
      <c r="G151" s="29">
        <v>1.0552680000000001</v>
      </c>
      <c r="H151" s="29">
        <v>1.0753569999999999</v>
      </c>
      <c r="I151" s="29">
        <v>1.0780000000000001</v>
      </c>
      <c r="J151" s="29">
        <v>1.06</v>
      </c>
      <c r="K151" s="29">
        <v>1.048</v>
      </c>
      <c r="L151" s="29">
        <v>1.048</v>
      </c>
      <c r="M151" s="29">
        <v>1.048</v>
      </c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5.75" x14ac:dyDescent="0.25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5.75" x14ac:dyDescent="0.25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5.75" x14ac:dyDescent="0.25">
      <c r="A154" s="3"/>
      <c r="B154" s="14"/>
      <c r="C154" s="2"/>
      <c r="D154" s="2"/>
      <c r="E154" s="2" t="s">
        <v>99</v>
      </c>
      <c r="F154" s="22">
        <v>11600</v>
      </c>
      <c r="G154" s="22">
        <v>12700</v>
      </c>
      <c r="H154" s="22">
        <v>13100</v>
      </c>
      <c r="I154" s="22">
        <v>13900</v>
      </c>
      <c r="J154" s="22">
        <v>13600</v>
      </c>
      <c r="K154" s="22">
        <v>14000</v>
      </c>
      <c r="L154" s="22">
        <v>14400</v>
      </c>
      <c r="M154" s="22">
        <v>14900</v>
      </c>
      <c r="N154" s="20"/>
      <c r="O154" s="20"/>
      <c r="P154" s="45"/>
      <c r="Q154" s="45"/>
      <c r="R154" s="45"/>
      <c r="S154" s="45"/>
      <c r="T154" s="45"/>
      <c r="U154" s="45"/>
      <c r="V154" s="45"/>
    </row>
    <row r="155" spans="1:22" ht="15.75" x14ac:dyDescent="0.25">
      <c r="A155" s="3"/>
      <c r="B155" s="14"/>
      <c r="C155" s="2"/>
      <c r="D155" s="2"/>
      <c r="E155" s="2" t="s">
        <v>100</v>
      </c>
      <c r="F155" s="22">
        <v>9500</v>
      </c>
      <c r="G155" s="22">
        <v>10100</v>
      </c>
      <c r="H155" s="22">
        <v>10500</v>
      </c>
      <c r="I155" s="22">
        <v>10800</v>
      </c>
      <c r="J155" s="22">
        <v>10800</v>
      </c>
      <c r="K155" s="22">
        <v>11300</v>
      </c>
      <c r="L155" s="22">
        <v>11700</v>
      </c>
      <c r="M155" s="22">
        <v>12100</v>
      </c>
      <c r="N155" s="20"/>
      <c r="O155" s="20"/>
      <c r="P155" s="45"/>
      <c r="Q155" s="45"/>
      <c r="R155" s="45"/>
      <c r="S155" s="45"/>
      <c r="T155" s="45"/>
      <c r="U155" s="45"/>
      <c r="V155" s="45"/>
    </row>
    <row r="156" spans="1:22" ht="15.75" x14ac:dyDescent="0.25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2"/>
      <c r="N156" s="20"/>
      <c r="O156" s="20"/>
      <c r="P156" s="45"/>
      <c r="Q156" s="45"/>
      <c r="R156" s="45"/>
      <c r="S156" s="45"/>
      <c r="T156" s="45"/>
      <c r="U156" s="45"/>
      <c r="V156" s="45"/>
    </row>
    <row r="157" spans="1:22" ht="15.75" x14ac:dyDescent="0.25">
      <c r="A157" s="3"/>
      <c r="B157" s="14"/>
      <c r="C157" s="2"/>
      <c r="D157" s="2"/>
      <c r="E157" s="2" t="s">
        <v>99</v>
      </c>
      <c r="F157" s="22">
        <v>47600</v>
      </c>
      <c r="G157" s="22">
        <v>47500</v>
      </c>
      <c r="H157" s="22">
        <v>47800</v>
      </c>
      <c r="I157" s="22">
        <v>46900</v>
      </c>
      <c r="J157" s="22">
        <v>49600</v>
      </c>
      <c r="K157" s="22">
        <v>48900</v>
      </c>
      <c r="L157" s="22">
        <v>48700</v>
      </c>
      <c r="M157" s="22">
        <v>48900</v>
      </c>
      <c r="N157" s="20"/>
      <c r="O157" s="20"/>
      <c r="P157" s="45"/>
      <c r="Q157" s="45"/>
      <c r="R157" s="45"/>
      <c r="S157" s="45"/>
      <c r="T157" s="45"/>
      <c r="U157" s="45"/>
      <c r="V157" s="45"/>
    </row>
    <row r="158" spans="1:22" ht="15.75" x14ac:dyDescent="0.25">
      <c r="A158" s="3"/>
      <c r="B158" s="14"/>
      <c r="C158" s="2"/>
      <c r="D158" s="2"/>
      <c r="E158" s="2" t="s">
        <v>100</v>
      </c>
      <c r="F158" s="22">
        <v>35200</v>
      </c>
      <c r="G158" s="22">
        <v>35700</v>
      </c>
      <c r="H158" s="22">
        <v>35900</v>
      </c>
      <c r="I158" s="22">
        <v>34900</v>
      </c>
      <c r="J158" s="22">
        <v>35700</v>
      </c>
      <c r="K158" s="22">
        <v>34700</v>
      </c>
      <c r="L158" s="22">
        <v>34600</v>
      </c>
      <c r="M158" s="22">
        <v>34700</v>
      </c>
      <c r="N158" s="20"/>
      <c r="O158" s="20"/>
      <c r="P158" s="46"/>
      <c r="Q158" s="46"/>
      <c r="R158" s="46"/>
      <c r="S158" s="46"/>
      <c r="T158" s="46"/>
      <c r="U158" s="46"/>
      <c r="V158" s="46"/>
    </row>
    <row r="159" spans="1:22" ht="15.75" x14ac:dyDescent="0.25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2"/>
      <c r="N159" s="20"/>
      <c r="O159" s="20"/>
      <c r="P159" s="46"/>
      <c r="Q159" s="46"/>
      <c r="R159" s="46"/>
      <c r="S159" s="46"/>
      <c r="T159" s="46"/>
      <c r="U159" s="46"/>
      <c r="V159" s="46"/>
    </row>
    <row r="160" spans="1:22" ht="15.75" x14ac:dyDescent="0.25">
      <c r="A160" s="3"/>
      <c r="B160" s="14"/>
      <c r="C160" s="2"/>
      <c r="D160" s="2"/>
      <c r="E160" s="2" t="s">
        <v>99</v>
      </c>
      <c r="F160" s="22">
        <v>560000</v>
      </c>
      <c r="G160" s="22">
        <v>631000</v>
      </c>
      <c r="H160" s="22">
        <v>677000</v>
      </c>
      <c r="I160" s="22">
        <v>733000</v>
      </c>
      <c r="J160" s="22">
        <v>724000</v>
      </c>
      <c r="K160" s="22">
        <v>749000</v>
      </c>
      <c r="L160" s="22">
        <v>779000</v>
      </c>
      <c r="M160" s="22">
        <v>812000</v>
      </c>
      <c r="N160" s="20"/>
      <c r="O160" s="20"/>
      <c r="P160" s="46"/>
      <c r="Q160" s="46"/>
      <c r="R160" s="46"/>
      <c r="S160" s="46"/>
      <c r="T160" s="46"/>
      <c r="U160" s="46"/>
      <c r="V160" s="46"/>
    </row>
    <row r="161" spans="1:22" ht="15.75" x14ac:dyDescent="0.25">
      <c r="A161" s="3"/>
      <c r="B161" s="14"/>
      <c r="C161" s="2"/>
      <c r="D161" s="2"/>
      <c r="E161" s="2" t="s">
        <v>100</v>
      </c>
      <c r="F161" s="22">
        <v>335000</v>
      </c>
      <c r="G161" s="22">
        <v>378000</v>
      </c>
      <c r="H161" s="22">
        <v>404000</v>
      </c>
      <c r="I161" s="22">
        <v>428000</v>
      </c>
      <c r="J161" s="22">
        <v>415000</v>
      </c>
      <c r="K161" s="22">
        <v>427000</v>
      </c>
      <c r="L161" s="22">
        <v>448000</v>
      </c>
      <c r="M161" s="22">
        <v>470000</v>
      </c>
      <c r="N161" s="20"/>
      <c r="O161" s="20"/>
      <c r="P161" s="22"/>
      <c r="Q161" s="22"/>
      <c r="R161" s="22"/>
      <c r="S161" s="22"/>
      <c r="T161" s="22"/>
      <c r="U161" s="22"/>
      <c r="V161" s="22"/>
    </row>
    <row r="162" spans="1:22" ht="15.75" x14ac:dyDescent="0.25">
      <c r="A162" s="3"/>
      <c r="B162" s="14"/>
      <c r="C162" s="2"/>
      <c r="D162" s="2"/>
      <c r="E162" s="2"/>
      <c r="F162" s="34"/>
      <c r="G162" s="34"/>
      <c r="H162" s="34"/>
      <c r="I162" s="34"/>
      <c r="J162" s="34"/>
      <c r="K162" s="34"/>
      <c r="L162" s="34"/>
      <c r="M162" s="34"/>
      <c r="N162" s="20"/>
      <c r="O162" s="20"/>
      <c r="P162" s="46"/>
      <c r="Q162" s="46"/>
      <c r="R162" s="46"/>
      <c r="S162" s="46"/>
      <c r="T162" s="46"/>
      <c r="U162" s="46"/>
      <c r="V162" s="46"/>
    </row>
    <row r="163" spans="1:22" ht="15.75" x14ac:dyDescent="0.25">
      <c r="A163" s="3"/>
      <c r="B163" s="10" t="s">
        <v>103</v>
      </c>
      <c r="C163" s="11"/>
      <c r="D163" s="11"/>
      <c r="E163" s="11"/>
      <c r="F163" s="36"/>
      <c r="G163" s="36"/>
      <c r="H163" s="36"/>
      <c r="I163" s="36"/>
      <c r="J163" s="36"/>
      <c r="K163" s="36"/>
      <c r="L163" s="36"/>
      <c r="M163" s="36"/>
      <c r="N163" s="20"/>
      <c r="O163" s="20"/>
      <c r="P163" s="46"/>
      <c r="Q163" s="46"/>
      <c r="R163" s="46"/>
      <c r="S163" s="46"/>
      <c r="T163" s="46"/>
      <c r="U163" s="46"/>
      <c r="V163" s="46"/>
    </row>
    <row r="164" spans="1:22" ht="15.75" x14ac:dyDescent="0.25">
      <c r="A164" s="3"/>
      <c r="B164" s="20"/>
      <c r="C164" s="3" t="s">
        <v>23</v>
      </c>
      <c r="D164" s="3"/>
      <c r="E164" s="3"/>
      <c r="F164" s="27">
        <v>535600</v>
      </c>
      <c r="G164" s="27">
        <v>545331</v>
      </c>
      <c r="H164" s="27">
        <v>539532</v>
      </c>
      <c r="I164" s="27">
        <v>564000</v>
      </c>
      <c r="J164" s="27">
        <v>627000</v>
      </c>
      <c r="K164" s="27">
        <v>606000</v>
      </c>
      <c r="L164" s="27">
        <v>620000</v>
      </c>
      <c r="M164" s="27">
        <v>630000</v>
      </c>
      <c r="N164" s="20"/>
      <c r="O164" s="20"/>
      <c r="P164" s="46"/>
      <c r="Q164" s="46"/>
      <c r="R164" s="46"/>
      <c r="S164" s="46"/>
      <c r="T164" s="46"/>
      <c r="U164" s="46"/>
      <c r="V164" s="46"/>
    </row>
    <row r="165" spans="1:22" ht="15.75" x14ac:dyDescent="0.25">
      <c r="A165" s="3"/>
      <c r="B165" s="14"/>
      <c r="C165" s="2"/>
      <c r="D165" s="2"/>
      <c r="E165" s="2"/>
      <c r="F165" s="38"/>
      <c r="G165" s="38"/>
      <c r="H165" s="38"/>
      <c r="I165" s="37"/>
      <c r="J165" s="37"/>
      <c r="K165" s="37"/>
      <c r="L165" s="37"/>
      <c r="M165" s="37"/>
      <c r="N165" s="20"/>
      <c r="O165" s="20"/>
      <c r="P165" s="22"/>
      <c r="Q165" s="22"/>
      <c r="R165" s="22"/>
      <c r="S165" s="22"/>
      <c r="T165" s="22"/>
      <c r="U165" s="22"/>
      <c r="V165" s="22"/>
    </row>
    <row r="166" spans="1:22" x14ac:dyDescent="0.2">
      <c r="A166" s="20"/>
      <c r="B166" s="20"/>
      <c r="C166" s="20"/>
      <c r="D166" s="20"/>
      <c r="E166" s="20"/>
      <c r="F166" s="34"/>
      <c r="G166" s="34"/>
      <c r="H166" s="34"/>
      <c r="I166" s="34"/>
      <c r="J166" s="34"/>
      <c r="K166" s="34"/>
      <c r="L166" s="34"/>
      <c r="M166" s="34"/>
      <c r="N166" s="20"/>
      <c r="O166" s="20"/>
      <c r="P166" s="46"/>
      <c r="Q166" s="46"/>
      <c r="R166" s="46"/>
      <c r="S166" s="46"/>
      <c r="T166" s="46"/>
      <c r="U166" s="46"/>
      <c r="V166" s="46"/>
    </row>
    <row r="167" spans="1:22" s="4" customFormat="1" ht="49.5" customHeight="1" x14ac:dyDescent="0.2">
      <c r="A167" s="12" t="s">
        <v>104</v>
      </c>
      <c r="B167" s="14"/>
      <c r="C167" s="15"/>
      <c r="D167" s="15"/>
      <c r="E167" s="15"/>
      <c r="F167" s="35"/>
      <c r="G167" s="35"/>
      <c r="H167" s="35"/>
      <c r="I167" s="35"/>
      <c r="J167" s="35"/>
      <c r="K167" s="35"/>
      <c r="L167" s="35"/>
      <c r="M167" s="35"/>
      <c r="P167" s="46"/>
      <c r="Q167" s="46"/>
      <c r="R167" s="46"/>
      <c r="S167" s="46"/>
      <c r="T167" s="46"/>
      <c r="U167" s="46"/>
      <c r="V167" s="46"/>
    </row>
    <row r="168" spans="1:22" ht="21" customHeight="1" x14ac:dyDescent="0.25">
      <c r="A168" s="3"/>
      <c r="B168" s="10" t="s">
        <v>105</v>
      </c>
      <c r="C168" s="11"/>
      <c r="D168" s="11"/>
      <c r="E168" s="11"/>
      <c r="F168" s="36"/>
      <c r="G168" s="36"/>
      <c r="H168" s="36"/>
      <c r="I168" s="36"/>
      <c r="J168" s="36"/>
      <c r="K168" s="36"/>
      <c r="L168" s="36"/>
      <c r="M168" s="36"/>
      <c r="N168" s="20"/>
      <c r="O168" s="20"/>
      <c r="P168" s="46"/>
      <c r="Q168" s="46"/>
      <c r="R168" s="46"/>
      <c r="S168" s="46"/>
      <c r="T168" s="46"/>
      <c r="U168" s="46"/>
      <c r="V168" s="46"/>
    </row>
    <row r="169" spans="1:22" ht="15.75" x14ac:dyDescent="0.25">
      <c r="A169" s="3"/>
      <c r="B169" s="20"/>
      <c r="C169" s="3" t="s">
        <v>23</v>
      </c>
      <c r="D169" s="3"/>
      <c r="E169" s="3"/>
      <c r="F169" s="27">
        <v>910415</v>
      </c>
      <c r="G169" s="27">
        <v>927876</v>
      </c>
      <c r="H169" s="27">
        <v>951151</v>
      </c>
      <c r="I169" s="27">
        <v>995700</v>
      </c>
      <c r="J169" s="27">
        <v>996000</v>
      </c>
      <c r="K169" s="27">
        <v>1009500</v>
      </c>
      <c r="L169" s="27">
        <v>1027400</v>
      </c>
      <c r="M169" s="27">
        <v>1049800</v>
      </c>
      <c r="N169" s="20"/>
      <c r="O169" s="20"/>
      <c r="P169" s="17"/>
      <c r="Q169" s="17"/>
      <c r="R169" s="17"/>
      <c r="S169" s="17"/>
      <c r="T169" s="17"/>
      <c r="U169" s="17"/>
      <c r="V169" s="17"/>
    </row>
    <row r="170" spans="1:22" ht="12" customHeight="1" x14ac:dyDescent="0.25">
      <c r="A170" s="3"/>
      <c r="B170" s="2"/>
      <c r="C170" s="2"/>
      <c r="D170" s="2"/>
      <c r="E170" s="2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7"/>
      <c r="Q170" s="47"/>
      <c r="R170" s="47"/>
      <c r="S170" s="47"/>
      <c r="T170" s="47"/>
      <c r="U170" s="47"/>
      <c r="V170" s="47"/>
    </row>
    <row r="171" spans="1:22" ht="18" customHeight="1" x14ac:dyDescent="0.25">
      <c r="A171" s="3"/>
      <c r="B171" s="2"/>
      <c r="C171" s="2" t="s">
        <v>106</v>
      </c>
      <c r="D171" s="2"/>
      <c r="E171" s="2"/>
      <c r="F171" s="22">
        <v>692814</v>
      </c>
      <c r="G171" s="22">
        <v>706246</v>
      </c>
      <c r="H171" s="22">
        <v>717041</v>
      </c>
      <c r="I171" s="22">
        <v>741600</v>
      </c>
      <c r="J171" s="22">
        <v>769000</v>
      </c>
      <c r="K171" s="22">
        <v>784200</v>
      </c>
      <c r="L171" s="22">
        <v>804800</v>
      </c>
      <c r="M171" s="22">
        <v>828300</v>
      </c>
      <c r="N171" s="20"/>
      <c r="O171" s="20"/>
      <c r="P171"/>
      <c r="Q171"/>
      <c r="R171"/>
      <c r="S171"/>
      <c r="T171"/>
      <c r="U171"/>
      <c r="V171"/>
    </row>
    <row r="172" spans="1:22" ht="15.75" x14ac:dyDescent="0.25">
      <c r="A172" s="3"/>
      <c r="B172" s="20"/>
      <c r="C172" s="2" t="s">
        <v>107</v>
      </c>
      <c r="D172" s="2"/>
      <c r="E172" s="2"/>
      <c r="F172" s="22">
        <v>217601</v>
      </c>
      <c r="G172" s="22">
        <v>221630</v>
      </c>
      <c r="H172" s="22">
        <v>234110</v>
      </c>
      <c r="I172" s="22">
        <v>254100</v>
      </c>
      <c r="J172" s="22">
        <v>227000</v>
      </c>
      <c r="K172" s="22">
        <v>225300</v>
      </c>
      <c r="L172" s="22">
        <v>222600</v>
      </c>
      <c r="M172" s="22">
        <v>221500</v>
      </c>
      <c r="N172" s="20"/>
      <c r="O172" s="20"/>
      <c r="P172"/>
      <c r="Q172"/>
      <c r="R172"/>
      <c r="S172"/>
      <c r="T172"/>
      <c r="U172"/>
      <c r="V172"/>
    </row>
    <row r="173" spans="1:22" ht="9" customHeight="1" x14ac:dyDescent="0.25">
      <c r="A173" s="3"/>
      <c r="B173" s="2"/>
      <c r="C173" s="2"/>
      <c r="D173" s="2"/>
      <c r="E173" s="2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</row>
    <row r="174" spans="1:22" ht="15.75" customHeight="1" x14ac:dyDescent="0.25">
      <c r="A174" s="3"/>
      <c r="B174" s="2"/>
      <c r="C174" s="2" t="s">
        <v>108</v>
      </c>
      <c r="D174" s="2"/>
      <c r="E174" s="2"/>
      <c r="F174" s="22">
        <v>21300</v>
      </c>
      <c r="G174" s="22">
        <v>21300</v>
      </c>
      <c r="H174" s="22">
        <v>21600</v>
      </c>
      <c r="I174" s="22">
        <v>22000</v>
      </c>
      <c r="J174" s="22">
        <v>22300</v>
      </c>
      <c r="K174" s="22">
        <v>22600</v>
      </c>
      <c r="L174" s="22">
        <v>23000</v>
      </c>
      <c r="M174" s="22">
        <v>23400</v>
      </c>
      <c r="N174" s="20"/>
      <c r="O174" s="20"/>
      <c r="P174" s="17"/>
      <c r="Q174" s="17"/>
      <c r="R174" s="17"/>
      <c r="S174" s="17"/>
      <c r="T174" s="17"/>
      <c r="U174" s="17"/>
      <c r="V174" s="17"/>
    </row>
    <row r="175" spans="1:22" ht="15.75" x14ac:dyDescent="0.25">
      <c r="A175" s="3"/>
      <c r="B175" s="20"/>
      <c r="C175" s="2" t="s">
        <v>109</v>
      </c>
      <c r="D175" s="2"/>
      <c r="E175" s="2"/>
      <c r="F175" s="22">
        <v>11400</v>
      </c>
      <c r="G175" s="22">
        <v>11800</v>
      </c>
      <c r="H175" s="22">
        <v>12000</v>
      </c>
      <c r="I175" s="22">
        <v>12500</v>
      </c>
      <c r="J175" s="22">
        <v>13000</v>
      </c>
      <c r="K175" s="22">
        <v>12900</v>
      </c>
      <c r="L175" s="22">
        <v>12600</v>
      </c>
      <c r="M175" s="22">
        <v>12400</v>
      </c>
      <c r="N175" s="20"/>
      <c r="O175" s="20"/>
      <c r="P175"/>
      <c r="Q175"/>
      <c r="R175"/>
      <c r="S175"/>
      <c r="T175"/>
      <c r="U175"/>
      <c r="V175"/>
    </row>
    <row r="176" spans="1:22" ht="9" customHeight="1" x14ac:dyDescent="0.25">
      <c r="A176" s="3"/>
      <c r="B176" s="2"/>
      <c r="C176" s="2"/>
      <c r="D176" s="2"/>
      <c r="E176" s="2"/>
      <c r="F176" s="22"/>
      <c r="G176" s="22"/>
      <c r="H176" s="22"/>
      <c r="I176" s="22"/>
      <c r="J176" s="22"/>
      <c r="K176" s="22"/>
      <c r="L176" s="22"/>
      <c r="M176" s="22"/>
      <c r="N176" s="20"/>
      <c r="O176" s="20"/>
      <c r="P176" s="17"/>
      <c r="Q176" s="17"/>
      <c r="R176" s="17"/>
      <c r="S176" s="17"/>
      <c r="T176" s="17"/>
      <c r="U176" s="17"/>
      <c r="V176" s="17"/>
    </row>
    <row r="177" spans="1:22" ht="18" customHeight="1" x14ac:dyDescent="0.25">
      <c r="A177" s="3"/>
      <c r="B177" s="2"/>
      <c r="C177" s="2" t="s">
        <v>110</v>
      </c>
      <c r="D177" s="2"/>
      <c r="E177" s="2"/>
      <c r="F177" s="22">
        <v>31500</v>
      </c>
      <c r="G177" s="22">
        <v>32200</v>
      </c>
      <c r="H177" s="22">
        <v>32200</v>
      </c>
      <c r="I177" s="22">
        <v>32700</v>
      </c>
      <c r="J177" s="22">
        <v>33500</v>
      </c>
      <c r="K177" s="22">
        <v>33600</v>
      </c>
      <c r="L177" s="22">
        <v>33900</v>
      </c>
      <c r="M177" s="22">
        <v>34400</v>
      </c>
      <c r="N177" s="20"/>
      <c r="O177" s="20"/>
      <c r="P177" s="17"/>
      <c r="Q177" s="17"/>
      <c r="R177" s="17"/>
      <c r="S177" s="17"/>
      <c r="T177" s="17"/>
      <c r="U177" s="17"/>
      <c r="V177" s="17"/>
    </row>
    <row r="178" spans="1:22" ht="15.75" x14ac:dyDescent="0.25">
      <c r="A178" s="3"/>
      <c r="B178" s="20"/>
      <c r="C178" s="2" t="s">
        <v>111</v>
      </c>
      <c r="D178" s="2"/>
      <c r="E178" s="2"/>
      <c r="F178" s="22">
        <v>15300</v>
      </c>
      <c r="G178" s="22">
        <v>15600</v>
      </c>
      <c r="H178" s="22">
        <v>15800</v>
      </c>
      <c r="I178" s="22">
        <v>16300</v>
      </c>
      <c r="J178" s="22">
        <v>16700</v>
      </c>
      <c r="K178" s="22">
        <v>16900</v>
      </c>
      <c r="L178" s="22">
        <v>17100</v>
      </c>
      <c r="M178" s="22">
        <v>17400</v>
      </c>
      <c r="N178" s="20"/>
      <c r="O178" s="20"/>
      <c r="P178"/>
      <c r="Q178"/>
      <c r="R178"/>
      <c r="S178"/>
      <c r="T178"/>
      <c r="U178"/>
      <c r="V178"/>
    </row>
    <row r="179" spans="1:22" ht="9" customHeight="1" x14ac:dyDescent="0.25">
      <c r="A179" s="3"/>
      <c r="B179" s="2"/>
      <c r="C179" s="2"/>
      <c r="D179" s="2"/>
      <c r="E179" s="2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</row>
    <row r="180" spans="1:22" ht="18" customHeight="1" x14ac:dyDescent="0.25">
      <c r="A180" s="3"/>
      <c r="B180" s="2"/>
      <c r="C180" s="2" t="s">
        <v>112</v>
      </c>
      <c r="D180" s="2"/>
      <c r="E180" s="2"/>
      <c r="F180" s="28">
        <v>1.033032</v>
      </c>
      <c r="G180" s="28">
        <v>1.0301899999999999</v>
      </c>
      <c r="H180" s="28">
        <v>1.0298860000000001</v>
      </c>
      <c r="I180" s="20">
        <v>1.03</v>
      </c>
      <c r="J180" s="20">
        <v>1.03</v>
      </c>
      <c r="K180" s="20">
        <v>1.03</v>
      </c>
      <c r="L180" s="20">
        <v>1.03</v>
      </c>
      <c r="M180" s="20">
        <v>1.03</v>
      </c>
      <c r="N180" s="20"/>
      <c r="O180" s="20"/>
      <c r="P180" s="17"/>
      <c r="Q180" s="17"/>
      <c r="R180" s="17"/>
      <c r="S180" s="17"/>
      <c r="T180" s="17"/>
      <c r="U180" s="17"/>
      <c r="V180" s="17"/>
    </row>
    <row r="181" spans="1:22" ht="18" customHeight="1" x14ac:dyDescent="0.25">
      <c r="A181" s="3"/>
      <c r="B181" s="2"/>
      <c r="C181" s="2" t="s">
        <v>113</v>
      </c>
      <c r="D181" s="2"/>
      <c r="E181" s="2"/>
      <c r="F181" s="28">
        <v>1.2477993407451868</v>
      </c>
      <c r="G181" s="28">
        <v>1.199684</v>
      </c>
      <c r="H181" s="28">
        <v>1.2287300000000001</v>
      </c>
      <c r="I181" s="28">
        <v>1.2501508734696527</v>
      </c>
      <c r="J181" s="28">
        <v>1.0518426434368355</v>
      </c>
      <c r="K181" s="28">
        <v>1.03</v>
      </c>
      <c r="L181" s="28">
        <v>1.03</v>
      </c>
      <c r="M181" s="28">
        <v>1.03</v>
      </c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s="4" customFormat="1" ht="12" customHeight="1" x14ac:dyDescent="0.25">
      <c r="A182" s="3"/>
      <c r="B182" s="14"/>
      <c r="C182" s="2"/>
      <c r="D182" s="2"/>
      <c r="E182" s="2"/>
      <c r="G182" s="35"/>
      <c r="H182" s="35"/>
      <c r="I182" s="35"/>
      <c r="J182" s="35"/>
      <c r="K182" s="35"/>
      <c r="L182" s="35"/>
      <c r="M182" s="35"/>
    </row>
    <row r="183" spans="1:22" ht="15" customHeight="1" x14ac:dyDescent="0.25">
      <c r="A183" s="3"/>
      <c r="B183" s="10" t="s">
        <v>114</v>
      </c>
      <c r="C183" s="11"/>
      <c r="D183" s="11"/>
      <c r="E183" s="11"/>
      <c r="F183" s="48"/>
      <c r="G183" s="36"/>
      <c r="H183" s="36"/>
      <c r="I183" s="36"/>
      <c r="J183" s="36"/>
      <c r="K183" s="36"/>
      <c r="L183" s="36"/>
      <c r="M183" s="36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5.75" x14ac:dyDescent="0.25">
      <c r="A184" s="3"/>
      <c r="B184" s="2"/>
      <c r="C184" s="3" t="s">
        <v>115</v>
      </c>
      <c r="D184" s="3"/>
      <c r="E184" s="3"/>
      <c r="F184" s="42">
        <v>7237862</v>
      </c>
      <c r="G184" s="42">
        <v>7467700</v>
      </c>
      <c r="H184" s="42">
        <v>7366900</v>
      </c>
      <c r="I184" s="42">
        <v>7303100</v>
      </c>
      <c r="J184" s="42">
        <v>7565300</v>
      </c>
      <c r="K184" s="42">
        <v>7686300</v>
      </c>
      <c r="L184" s="42">
        <v>8121400</v>
      </c>
      <c r="M184" s="42">
        <v>8392300</v>
      </c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5.75" x14ac:dyDescent="0.25">
      <c r="A185" s="3"/>
      <c r="B185" s="2"/>
      <c r="C185" s="2" t="s">
        <v>116</v>
      </c>
      <c r="D185" s="2"/>
      <c r="E185" s="2"/>
      <c r="F185" s="21">
        <v>6759561.6349520944</v>
      </c>
      <c r="G185" s="21">
        <v>7136600</v>
      </c>
      <c r="H185" s="21">
        <v>7255100</v>
      </c>
      <c r="I185" s="21">
        <v>7455700</v>
      </c>
      <c r="J185" s="21">
        <v>7624600</v>
      </c>
      <c r="K185" s="21">
        <v>7822200</v>
      </c>
      <c r="L185" s="21">
        <v>8088500</v>
      </c>
      <c r="M185" s="21">
        <v>8383000</v>
      </c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5.75" x14ac:dyDescent="0.25">
      <c r="A186" s="3"/>
      <c r="B186" s="2"/>
      <c r="C186" s="2"/>
      <c r="D186" s="2"/>
      <c r="E186" s="2"/>
      <c r="F186" s="40"/>
      <c r="G186" s="40"/>
      <c r="H186" s="40"/>
      <c r="I186" s="40"/>
      <c r="J186" s="40"/>
      <c r="K186" s="40"/>
      <c r="L186" s="40"/>
      <c r="M186" s="4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5.75" x14ac:dyDescent="0.25">
      <c r="A187" s="3"/>
      <c r="B187" s="2"/>
      <c r="C187" s="2" t="s">
        <v>117</v>
      </c>
      <c r="D187" s="2"/>
      <c r="E187" s="2"/>
      <c r="F187" s="40"/>
      <c r="G187" s="40"/>
      <c r="H187" s="40"/>
      <c r="I187" s="40"/>
      <c r="J187" s="40"/>
      <c r="K187" s="40"/>
      <c r="L187" s="40"/>
      <c r="M187" s="4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5.75" x14ac:dyDescent="0.25">
      <c r="A188" s="3"/>
      <c r="B188" s="2"/>
      <c r="C188" s="2"/>
      <c r="D188" s="2" t="s">
        <v>118</v>
      </c>
      <c r="E188" s="2"/>
      <c r="F188" s="21">
        <v>1793811.6334856679</v>
      </c>
      <c r="G188" s="21">
        <v>1916000</v>
      </c>
      <c r="H188" s="21">
        <v>1943700</v>
      </c>
      <c r="I188" s="21">
        <v>1985400</v>
      </c>
      <c r="J188" s="21">
        <v>2014700</v>
      </c>
      <c r="K188" s="21">
        <v>2061200</v>
      </c>
      <c r="L188" s="21">
        <v>2123200</v>
      </c>
      <c r="M188" s="21">
        <v>2190000</v>
      </c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5.75" x14ac:dyDescent="0.25">
      <c r="A189" s="3"/>
      <c r="B189" s="2"/>
      <c r="C189" s="2"/>
      <c r="D189" s="2" t="s">
        <v>119</v>
      </c>
      <c r="E189" s="2"/>
      <c r="F189" s="43"/>
      <c r="G189" s="43"/>
      <c r="H189" s="43"/>
      <c r="I189" s="43"/>
      <c r="J189" s="43"/>
      <c r="K189" s="43"/>
      <c r="L189" s="43"/>
      <c r="M189" s="43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25" customHeight="1" x14ac:dyDescent="0.25">
      <c r="A190" s="3"/>
      <c r="B190" s="2"/>
      <c r="C190" s="2"/>
      <c r="D190" s="2"/>
      <c r="E190" s="2" t="s">
        <v>120</v>
      </c>
      <c r="F190" s="21">
        <v>3001893.0279884525</v>
      </c>
      <c r="G190" s="21">
        <v>3159400</v>
      </c>
      <c r="H190" s="21">
        <v>3224000</v>
      </c>
      <c r="I190" s="21">
        <v>3313200</v>
      </c>
      <c r="J190" s="21">
        <v>3383900</v>
      </c>
      <c r="K190" s="21">
        <v>3484500</v>
      </c>
      <c r="L190" s="21">
        <v>3613300</v>
      </c>
      <c r="M190" s="21">
        <v>3753000</v>
      </c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5.75" x14ac:dyDescent="0.25">
      <c r="A191" s="3"/>
      <c r="B191" s="2"/>
      <c r="C191" s="2"/>
      <c r="D191" s="2" t="s">
        <v>121</v>
      </c>
      <c r="E191" s="2"/>
      <c r="F191" s="21">
        <v>1963856.9734779736</v>
      </c>
      <c r="G191" s="21">
        <v>2061200</v>
      </c>
      <c r="H191" s="21">
        <v>2087400</v>
      </c>
      <c r="I191" s="21">
        <v>2157100</v>
      </c>
      <c r="J191" s="21">
        <v>2226100</v>
      </c>
      <c r="K191" s="21">
        <v>2276600</v>
      </c>
      <c r="L191" s="21">
        <v>2352000</v>
      </c>
      <c r="M191" s="21">
        <v>2439900</v>
      </c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5.75" x14ac:dyDescent="0.25">
      <c r="A192" s="3"/>
      <c r="B192" s="2"/>
      <c r="C192" s="2"/>
      <c r="D192" s="2"/>
      <c r="E192" s="2"/>
      <c r="F192" s="44"/>
      <c r="G192" s="44"/>
      <c r="H192" s="44"/>
      <c r="I192" s="44"/>
      <c r="J192" s="44"/>
      <c r="K192" s="44"/>
      <c r="L192" s="44"/>
      <c r="M192" s="44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14" s="15" customFormat="1" ht="18.75" x14ac:dyDescent="0.25">
      <c r="A193" s="12"/>
      <c r="C193" s="2" t="s">
        <v>122</v>
      </c>
      <c r="D193" s="2"/>
      <c r="E193" s="2"/>
      <c r="F193" s="22">
        <v>36538170.999741048</v>
      </c>
      <c r="G193" s="22">
        <v>38576200</v>
      </c>
      <c r="H193" s="22">
        <v>39216900</v>
      </c>
      <c r="I193" s="22">
        <v>40301100</v>
      </c>
      <c r="J193" s="22">
        <v>41214200</v>
      </c>
      <c r="K193" s="22">
        <v>42282300</v>
      </c>
      <c r="L193" s="22">
        <v>43721700</v>
      </c>
      <c r="M193" s="22">
        <v>45313300</v>
      </c>
    </row>
    <row r="194" spans="1:14" ht="18.75" x14ac:dyDescent="0.25">
      <c r="A194" s="12"/>
      <c r="B194" s="14"/>
      <c r="C194" s="2" t="s">
        <v>123</v>
      </c>
      <c r="D194" s="2"/>
      <c r="E194" s="2"/>
      <c r="F194" s="22">
        <v>373326</v>
      </c>
      <c r="G194" s="22">
        <v>379152</v>
      </c>
      <c r="H194" s="22">
        <v>377825</v>
      </c>
      <c r="I194" s="22">
        <v>378922</v>
      </c>
      <c r="J194" s="22">
        <v>376990</v>
      </c>
      <c r="K194" s="22">
        <v>378186</v>
      </c>
      <c r="L194" s="22">
        <v>381739</v>
      </c>
      <c r="M194" s="22">
        <v>385511</v>
      </c>
      <c r="N194" s="20"/>
    </row>
    <row r="195" spans="1:14" ht="18.75" x14ac:dyDescent="0.25">
      <c r="A195" s="12"/>
      <c r="B195" s="14"/>
      <c r="C195" s="2"/>
      <c r="D195" s="2"/>
      <c r="E195" s="2"/>
      <c r="F195" s="37"/>
      <c r="G195" s="39"/>
      <c r="H195" s="39"/>
      <c r="I195" s="39"/>
      <c r="J195" s="39"/>
      <c r="K195" s="39"/>
      <c r="L195" s="39"/>
      <c r="M195" s="39"/>
      <c r="N195" s="20"/>
    </row>
    <row r="196" spans="1:14" s="4" customFormat="1" ht="49.5" customHeight="1" x14ac:dyDescent="0.2">
      <c r="A196" s="12" t="s">
        <v>124</v>
      </c>
      <c r="B196" s="14"/>
      <c r="C196" s="15"/>
      <c r="D196" s="15"/>
      <c r="E196" s="15"/>
      <c r="F196" s="35"/>
      <c r="G196" s="35"/>
      <c r="H196" s="35"/>
      <c r="I196" s="35"/>
      <c r="J196" s="35"/>
      <c r="K196" s="35"/>
      <c r="L196" s="35"/>
      <c r="M196" s="35"/>
    </row>
    <row r="197" spans="1:14" ht="15.75" x14ac:dyDescent="0.25">
      <c r="A197" s="3"/>
      <c r="B197" s="10" t="s">
        <v>124</v>
      </c>
      <c r="C197" s="11"/>
      <c r="D197" s="11"/>
      <c r="E197" s="11"/>
      <c r="F197" s="36"/>
      <c r="G197" s="36"/>
      <c r="H197" s="36"/>
      <c r="I197" s="36"/>
      <c r="J197" s="36"/>
      <c r="K197" s="36"/>
      <c r="L197" s="36"/>
      <c r="M197" s="36"/>
      <c r="N197" s="20"/>
    </row>
    <row r="198" spans="1:14" ht="15.75" x14ac:dyDescent="0.25">
      <c r="A198" s="3"/>
      <c r="B198" s="2"/>
      <c r="C198" s="3" t="s">
        <v>125</v>
      </c>
      <c r="D198" s="2"/>
      <c r="E198" s="2"/>
      <c r="F198" s="27">
        <v>292955300</v>
      </c>
      <c r="G198" s="27">
        <v>308183700</v>
      </c>
      <c r="H198" s="27">
        <v>317495700</v>
      </c>
      <c r="I198" s="27">
        <v>329396000</v>
      </c>
      <c r="J198" s="27">
        <v>343986000</v>
      </c>
      <c r="K198" s="27">
        <v>352706000</v>
      </c>
      <c r="L198" s="27">
        <v>363801000</v>
      </c>
      <c r="M198" s="27">
        <v>376536000</v>
      </c>
      <c r="N198" s="20"/>
    </row>
    <row r="199" spans="1:14" ht="15.75" x14ac:dyDescent="0.25">
      <c r="A199" s="3"/>
      <c r="B199" s="2"/>
      <c r="C199" s="2" t="s">
        <v>126</v>
      </c>
      <c r="D199" s="2"/>
      <c r="E199" s="2"/>
      <c r="F199" s="22">
        <v>285356800</v>
      </c>
      <c r="G199" s="22">
        <v>299103100</v>
      </c>
      <c r="H199" s="22">
        <v>307354600</v>
      </c>
      <c r="I199" s="22">
        <v>317676000</v>
      </c>
      <c r="J199" s="22">
        <v>329161000</v>
      </c>
      <c r="K199" s="22">
        <v>335588000</v>
      </c>
      <c r="L199" s="22">
        <v>344077000</v>
      </c>
      <c r="M199" s="22">
        <v>353985000</v>
      </c>
      <c r="N199" s="22"/>
    </row>
    <row r="200" spans="1:14" ht="15.75" x14ac:dyDescent="0.25">
      <c r="A200" s="3"/>
      <c r="B200" s="2"/>
      <c r="C200" s="3"/>
      <c r="D200" s="2"/>
      <c r="E200" s="2"/>
      <c r="F200" s="22"/>
      <c r="G200" s="22"/>
      <c r="H200" s="22"/>
      <c r="I200" s="22"/>
      <c r="J200" s="22"/>
      <c r="K200" s="22"/>
      <c r="L200" s="22"/>
      <c r="M200" s="22"/>
      <c r="N200" s="20"/>
    </row>
    <row r="201" spans="1:14" ht="15.75" x14ac:dyDescent="0.25">
      <c r="A201" s="3"/>
      <c r="B201" s="2"/>
      <c r="C201" s="2" t="s">
        <v>127</v>
      </c>
      <c r="D201" s="2"/>
      <c r="E201" s="2"/>
      <c r="F201" s="22">
        <v>282379100</v>
      </c>
      <c r="G201" s="22">
        <v>295994200</v>
      </c>
      <c r="H201" s="22">
        <v>304438600</v>
      </c>
      <c r="I201" s="22">
        <v>314758000</v>
      </c>
      <c r="J201" s="22">
        <v>326127000</v>
      </c>
      <c r="K201" s="22">
        <v>332426000</v>
      </c>
      <c r="L201" s="22">
        <v>340838000</v>
      </c>
      <c r="M201" s="22">
        <v>350670000</v>
      </c>
      <c r="N201" s="20"/>
    </row>
    <row r="202" spans="1:14" ht="15.75" x14ac:dyDescent="0.25">
      <c r="A202" s="3"/>
      <c r="B202" s="2"/>
      <c r="C202" s="2" t="s">
        <v>128</v>
      </c>
      <c r="D202" s="2"/>
      <c r="E202" s="2"/>
      <c r="F202" s="22">
        <v>2972300</v>
      </c>
      <c r="G202" s="22">
        <v>3101700</v>
      </c>
      <c r="H202" s="22">
        <v>2911300</v>
      </c>
      <c r="I202" s="22">
        <v>2911000</v>
      </c>
      <c r="J202" s="22">
        <v>3027000</v>
      </c>
      <c r="K202" s="22">
        <v>3155000</v>
      </c>
      <c r="L202" s="22">
        <v>3231000</v>
      </c>
      <c r="M202" s="22">
        <v>3307000</v>
      </c>
      <c r="N202" s="20"/>
    </row>
    <row r="203" spans="1:14" ht="15.75" x14ac:dyDescent="0.25">
      <c r="A203" s="3"/>
      <c r="B203" s="2"/>
      <c r="C203" s="2" t="s">
        <v>129</v>
      </c>
      <c r="D203" s="2"/>
      <c r="E203" s="2"/>
      <c r="F203" s="22">
        <v>5400</v>
      </c>
      <c r="G203" s="22">
        <v>7200</v>
      </c>
      <c r="H203" s="22">
        <v>4700</v>
      </c>
      <c r="I203" s="22">
        <v>7000</v>
      </c>
      <c r="J203" s="22">
        <v>7000</v>
      </c>
      <c r="K203" s="22">
        <v>7000</v>
      </c>
      <c r="L203" s="22">
        <v>8000</v>
      </c>
      <c r="M203" s="22">
        <v>8000</v>
      </c>
      <c r="N203" s="20"/>
    </row>
    <row r="204" spans="1:14" ht="15.75" x14ac:dyDescent="0.25">
      <c r="A204" s="3"/>
      <c r="B204" s="2"/>
      <c r="C204" s="2"/>
      <c r="D204" s="2"/>
      <c r="E204" s="2"/>
      <c r="F204" s="22"/>
      <c r="G204" s="22"/>
      <c r="H204" s="22"/>
      <c r="I204" s="22"/>
      <c r="J204" s="22"/>
      <c r="K204" s="22"/>
      <c r="L204" s="22"/>
      <c r="M204" s="22"/>
      <c r="N204" s="20"/>
    </row>
    <row r="205" spans="1:14" ht="15.75" x14ac:dyDescent="0.25">
      <c r="A205" s="3"/>
      <c r="B205" s="2"/>
      <c r="C205" s="2" t="s">
        <v>130</v>
      </c>
      <c r="D205" s="2"/>
      <c r="E205" s="2"/>
      <c r="F205" s="22">
        <v>7597500</v>
      </c>
      <c r="G205" s="22">
        <v>9079400</v>
      </c>
      <c r="H205" s="22">
        <v>10139600</v>
      </c>
      <c r="I205" s="22">
        <v>11718000</v>
      </c>
      <c r="J205" s="22">
        <v>14823000</v>
      </c>
      <c r="K205" s="22">
        <v>17116000</v>
      </c>
      <c r="L205" s="22">
        <v>19722000</v>
      </c>
      <c r="M205" s="22">
        <v>22549000</v>
      </c>
      <c r="N205" s="20"/>
    </row>
    <row r="206" spans="1:14" ht="15.75" x14ac:dyDescent="0.25">
      <c r="A206" s="3"/>
      <c r="B206" s="2"/>
      <c r="C206" s="2" t="s">
        <v>131</v>
      </c>
      <c r="D206" s="2"/>
      <c r="E206" s="2"/>
      <c r="F206" s="22">
        <v>1000</v>
      </c>
      <c r="G206" s="22">
        <v>1200</v>
      </c>
      <c r="H206" s="22">
        <v>1500</v>
      </c>
      <c r="I206" s="22">
        <v>2000</v>
      </c>
      <c r="J206" s="22">
        <v>2000</v>
      </c>
      <c r="K206" s="22">
        <v>2000</v>
      </c>
      <c r="L206" s="22">
        <v>2000</v>
      </c>
      <c r="M206" s="22">
        <v>2000</v>
      </c>
      <c r="N206" s="20"/>
    </row>
    <row r="207" spans="1:14" ht="15.75" x14ac:dyDescent="0.25">
      <c r="A207" s="3"/>
      <c r="B207" s="2"/>
      <c r="C207" s="2"/>
      <c r="D207" s="2"/>
      <c r="E207" s="2"/>
      <c r="F207" s="22"/>
      <c r="G207" s="22"/>
      <c r="H207" s="22"/>
      <c r="I207" s="22"/>
      <c r="J207" s="22"/>
      <c r="K207" s="22"/>
      <c r="L207" s="22"/>
      <c r="M207" s="22"/>
      <c r="N207" s="20"/>
    </row>
    <row r="208" spans="1:14" ht="15.75" customHeight="1" x14ac:dyDescent="0.25">
      <c r="A208" s="3"/>
      <c r="B208" s="2"/>
      <c r="C208" s="2" t="s">
        <v>132</v>
      </c>
      <c r="D208" s="2"/>
      <c r="E208" s="2"/>
      <c r="F208" s="22">
        <v>175970800</v>
      </c>
      <c r="G208" s="22">
        <v>174031900</v>
      </c>
      <c r="H208" s="22">
        <v>168135400</v>
      </c>
      <c r="I208" s="22">
        <v>162614000</v>
      </c>
      <c r="J208" s="22">
        <v>157457000</v>
      </c>
      <c r="K208" s="22">
        <v>149230000</v>
      </c>
      <c r="L208" s="22">
        <v>141638000</v>
      </c>
      <c r="M208" s="22">
        <v>134527000</v>
      </c>
      <c r="N208" s="20"/>
    </row>
    <row r="209" spans="1:13" ht="15.75" x14ac:dyDescent="0.25">
      <c r="A209" s="3"/>
      <c r="B209" s="2"/>
      <c r="C209" s="2" t="s">
        <v>133</v>
      </c>
      <c r="D209" s="2"/>
      <c r="E209" s="2"/>
      <c r="F209" s="22">
        <v>106408300</v>
      </c>
      <c r="G209" s="22">
        <v>121962300</v>
      </c>
      <c r="H209" s="22">
        <v>136303200</v>
      </c>
      <c r="I209" s="22">
        <v>152144000</v>
      </c>
      <c r="J209" s="22">
        <v>168670000</v>
      </c>
      <c r="K209" s="22">
        <v>183196000</v>
      </c>
      <c r="L209" s="22">
        <v>199200000</v>
      </c>
      <c r="M209" s="22">
        <v>216143000</v>
      </c>
    </row>
    <row r="210" spans="1:13" ht="15.75" x14ac:dyDescent="0.25">
      <c r="A210" s="3"/>
      <c r="B210" s="2"/>
      <c r="C210" s="2"/>
      <c r="D210" s="2"/>
      <c r="E210" s="2"/>
      <c r="F210" s="22"/>
      <c r="G210" s="22"/>
      <c r="H210" s="22"/>
      <c r="I210" s="22"/>
      <c r="J210" s="22"/>
      <c r="K210" s="22"/>
      <c r="L210" s="22"/>
      <c r="M210" s="22"/>
    </row>
    <row r="211" spans="1:13" ht="15.75" x14ac:dyDescent="0.25">
      <c r="A211" s="3"/>
      <c r="B211" s="2"/>
      <c r="C211" s="2" t="s">
        <v>134</v>
      </c>
      <c r="D211" s="2"/>
      <c r="E211" s="2"/>
      <c r="F211" s="22">
        <v>2147400</v>
      </c>
      <c r="G211" s="22">
        <v>2182100</v>
      </c>
      <c r="H211" s="22">
        <v>2212200</v>
      </c>
      <c r="I211" s="22">
        <v>2244100</v>
      </c>
      <c r="J211" s="22">
        <v>2271200</v>
      </c>
      <c r="K211" s="22">
        <v>2298200</v>
      </c>
      <c r="L211" s="22">
        <v>2330900</v>
      </c>
      <c r="M211" s="22">
        <v>2362100</v>
      </c>
    </row>
    <row r="212" spans="1:13" ht="15.75" x14ac:dyDescent="0.25">
      <c r="A212" s="3"/>
      <c r="B212" s="2"/>
      <c r="C212" s="2"/>
      <c r="D212" s="2"/>
      <c r="E212" s="2"/>
      <c r="F212" s="22"/>
      <c r="G212" s="22"/>
      <c r="H212" s="22"/>
      <c r="I212" s="22"/>
      <c r="J212" s="22"/>
      <c r="K212" s="22"/>
      <c r="L212" s="22"/>
      <c r="M212" s="22"/>
    </row>
    <row r="213" spans="1:13" ht="15.75" x14ac:dyDescent="0.25">
      <c r="A213" s="3"/>
      <c r="B213" s="2"/>
      <c r="C213" s="2" t="s">
        <v>135</v>
      </c>
      <c r="D213" s="2"/>
      <c r="E213" s="2"/>
      <c r="F213" s="22">
        <v>2048800</v>
      </c>
      <c r="G213" s="22">
        <v>2062300</v>
      </c>
      <c r="H213" s="22">
        <v>2059600</v>
      </c>
      <c r="I213" s="22">
        <v>2026200</v>
      </c>
      <c r="J213" s="22">
        <v>1963800</v>
      </c>
      <c r="K213" s="22">
        <v>1893700</v>
      </c>
      <c r="L213" s="22">
        <v>1819200</v>
      </c>
      <c r="M213" s="22">
        <v>1742100</v>
      </c>
    </row>
    <row r="214" spans="1:13" ht="15.75" x14ac:dyDescent="0.25">
      <c r="A214" s="3"/>
      <c r="B214" s="2"/>
      <c r="C214" s="2"/>
      <c r="D214" s="2"/>
      <c r="E214" s="2" t="s">
        <v>136</v>
      </c>
      <c r="F214" s="22">
        <v>1068900</v>
      </c>
      <c r="G214" s="22">
        <v>1077000</v>
      </c>
      <c r="H214" s="22">
        <v>1077200</v>
      </c>
      <c r="I214" s="22">
        <v>1061300</v>
      </c>
      <c r="J214" s="22">
        <v>1030000</v>
      </c>
      <c r="K214" s="22">
        <v>995000</v>
      </c>
      <c r="L214" s="22">
        <v>957600</v>
      </c>
      <c r="M214" s="22">
        <v>918700</v>
      </c>
    </row>
    <row r="215" spans="1:13" ht="15.75" x14ac:dyDescent="0.25">
      <c r="A215" s="3"/>
      <c r="B215" s="2"/>
      <c r="C215" s="2"/>
      <c r="D215" s="2"/>
      <c r="E215" s="2" t="s">
        <v>137</v>
      </c>
      <c r="F215" s="22">
        <v>979900</v>
      </c>
      <c r="G215" s="22">
        <v>985300</v>
      </c>
      <c r="H215" s="22">
        <v>982400</v>
      </c>
      <c r="I215" s="22">
        <v>964900</v>
      </c>
      <c r="J215" s="22">
        <v>933800</v>
      </c>
      <c r="K215" s="22">
        <v>898700</v>
      </c>
      <c r="L215" s="22">
        <v>861600</v>
      </c>
      <c r="M215" s="22">
        <v>823400</v>
      </c>
    </row>
    <row r="216" spans="1:13" ht="9.9499999999999993" customHeight="1" x14ac:dyDescent="0.25">
      <c r="A216" s="3"/>
      <c r="B216" s="2"/>
      <c r="C216" s="2"/>
      <c r="D216" s="2"/>
      <c r="E216" s="2"/>
      <c r="F216" s="20"/>
      <c r="G216" s="20"/>
      <c r="H216" s="20"/>
      <c r="I216" s="20"/>
      <c r="J216" s="20"/>
      <c r="K216" s="20"/>
      <c r="L216" s="20"/>
      <c r="M216" s="20"/>
    </row>
    <row r="217" spans="1:13" ht="15.75" x14ac:dyDescent="0.25">
      <c r="A217" s="3"/>
      <c r="B217" s="2"/>
      <c r="C217" s="2" t="s">
        <v>138</v>
      </c>
      <c r="D217" s="2"/>
      <c r="E217" s="2"/>
      <c r="F217" s="22">
        <v>1491900</v>
      </c>
      <c r="G217" s="22">
        <v>1583800</v>
      </c>
      <c r="H217" s="22">
        <v>1671200</v>
      </c>
      <c r="I217" s="22">
        <v>1756400</v>
      </c>
      <c r="J217" s="22">
        <v>1832100</v>
      </c>
      <c r="K217" s="22">
        <v>1907900</v>
      </c>
      <c r="L217" s="22">
        <v>1985300</v>
      </c>
      <c r="M217" s="22">
        <v>2058300</v>
      </c>
    </row>
    <row r="218" spans="1:13" ht="15.75" x14ac:dyDescent="0.25">
      <c r="A218" s="3"/>
      <c r="B218" s="2"/>
      <c r="C218" s="2"/>
      <c r="D218" s="2"/>
      <c r="E218" s="2" t="s">
        <v>139</v>
      </c>
      <c r="F218" s="22">
        <v>748300</v>
      </c>
      <c r="G218" s="22">
        <v>796500</v>
      </c>
      <c r="H218" s="22">
        <v>842600</v>
      </c>
      <c r="I218" s="22">
        <v>887700</v>
      </c>
      <c r="J218" s="22">
        <v>928500</v>
      </c>
      <c r="K218" s="22">
        <v>969600</v>
      </c>
      <c r="L218" s="22">
        <v>1011100</v>
      </c>
      <c r="M218" s="22">
        <v>1050600</v>
      </c>
    </row>
    <row r="219" spans="1:13" ht="15.75" x14ac:dyDescent="0.25">
      <c r="A219" s="3"/>
      <c r="B219" s="2"/>
      <c r="C219" s="2"/>
      <c r="D219" s="2"/>
      <c r="E219" s="2" t="s">
        <v>140</v>
      </c>
      <c r="F219" s="22">
        <v>743600</v>
      </c>
      <c r="G219" s="22">
        <v>787300</v>
      </c>
      <c r="H219" s="22">
        <v>828600</v>
      </c>
      <c r="I219" s="22">
        <v>868700</v>
      </c>
      <c r="J219" s="22">
        <v>903600</v>
      </c>
      <c r="K219" s="22">
        <v>938300</v>
      </c>
      <c r="L219" s="22">
        <v>974200</v>
      </c>
      <c r="M219" s="22">
        <v>1007700</v>
      </c>
    </row>
    <row r="220" spans="1:13" ht="9.9499999999999993" customHeight="1" x14ac:dyDescent="0.25">
      <c r="A220" s="3"/>
      <c r="B220" s="2"/>
      <c r="C220" s="2"/>
      <c r="D220" s="2"/>
      <c r="E220" s="2"/>
      <c r="F220" s="20"/>
      <c r="G220" s="20"/>
      <c r="H220" s="20"/>
      <c r="I220" s="20"/>
      <c r="J220" s="20"/>
      <c r="K220" s="20"/>
      <c r="L220" s="20"/>
      <c r="M220" s="20"/>
    </row>
    <row r="221" spans="1:13" ht="15.75" x14ac:dyDescent="0.25">
      <c r="A221" s="3"/>
      <c r="B221" s="2"/>
      <c r="C221" s="2" t="s">
        <v>141</v>
      </c>
      <c r="D221" s="2"/>
      <c r="E221" s="2"/>
      <c r="F221" s="22">
        <v>1370400</v>
      </c>
      <c r="G221" s="22">
        <v>1457500</v>
      </c>
      <c r="H221" s="22">
        <v>1541400</v>
      </c>
      <c r="I221" s="22">
        <v>1623600</v>
      </c>
      <c r="J221" s="22">
        <v>1699700</v>
      </c>
      <c r="K221" s="22">
        <v>1776400</v>
      </c>
      <c r="L221" s="22">
        <v>1855800</v>
      </c>
      <c r="M221" s="22">
        <v>1931200</v>
      </c>
    </row>
    <row r="222" spans="1:13" ht="15.75" x14ac:dyDescent="0.25">
      <c r="A222" s="3"/>
      <c r="B222" s="2"/>
      <c r="C222" s="2"/>
      <c r="D222" s="2"/>
      <c r="E222" s="2" t="s">
        <v>142</v>
      </c>
      <c r="F222" s="22">
        <v>694000</v>
      </c>
      <c r="G222" s="22">
        <v>739500</v>
      </c>
      <c r="H222" s="22">
        <v>783600</v>
      </c>
      <c r="I222" s="22">
        <v>826800</v>
      </c>
      <c r="J222" s="22">
        <v>867100</v>
      </c>
      <c r="K222" s="22">
        <v>907500</v>
      </c>
      <c r="L222" s="22">
        <v>948900</v>
      </c>
      <c r="M222" s="22">
        <v>988700</v>
      </c>
    </row>
    <row r="223" spans="1:13" ht="15.75" x14ac:dyDescent="0.25">
      <c r="A223" s="3"/>
      <c r="B223" s="2"/>
      <c r="C223" s="2"/>
      <c r="D223" s="2"/>
      <c r="E223" s="2" t="s">
        <v>143</v>
      </c>
      <c r="F223" s="22">
        <v>676400</v>
      </c>
      <c r="G223" s="22">
        <v>718000</v>
      </c>
      <c r="H223" s="22">
        <v>757800</v>
      </c>
      <c r="I223" s="22">
        <v>796800</v>
      </c>
      <c r="J223" s="22">
        <v>832600</v>
      </c>
      <c r="K223" s="22">
        <v>868900</v>
      </c>
      <c r="L223" s="22">
        <v>906900</v>
      </c>
      <c r="M223" s="22">
        <v>942500</v>
      </c>
    </row>
    <row r="224" spans="1:13" ht="15.75" x14ac:dyDescent="0.25">
      <c r="A224" s="3"/>
      <c r="B224" s="2"/>
      <c r="C224" s="2"/>
      <c r="D224" s="2"/>
      <c r="E224" s="2"/>
      <c r="F224" s="20"/>
      <c r="G224" s="20"/>
      <c r="H224" s="20"/>
      <c r="I224" s="20"/>
      <c r="J224" s="20"/>
      <c r="K224" s="20"/>
      <c r="L224" s="20"/>
      <c r="M224" s="20"/>
    </row>
    <row r="225" spans="1:16" ht="15.75" x14ac:dyDescent="0.25">
      <c r="A225" s="3"/>
      <c r="B225" s="2"/>
      <c r="C225" s="2" t="s">
        <v>144</v>
      </c>
      <c r="D225" s="2"/>
      <c r="E225" s="2"/>
      <c r="F225" s="22">
        <v>16400</v>
      </c>
      <c r="G225" s="22">
        <v>19240</v>
      </c>
      <c r="H225" s="22">
        <v>22390</v>
      </c>
      <c r="I225" s="22">
        <v>25760</v>
      </c>
      <c r="J225" s="22">
        <v>29190</v>
      </c>
      <c r="K225" s="22">
        <v>32640</v>
      </c>
      <c r="L225" s="22">
        <v>36170</v>
      </c>
      <c r="M225" s="22">
        <v>39790</v>
      </c>
      <c r="N225" s="20"/>
      <c r="O225" s="20"/>
      <c r="P225" s="20"/>
    </row>
    <row r="226" spans="1:16" ht="15.75" x14ac:dyDescent="0.25">
      <c r="A226" s="3"/>
      <c r="B226" s="2"/>
      <c r="C226" s="2"/>
      <c r="D226" s="2"/>
      <c r="E226" s="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6" ht="15.75" x14ac:dyDescent="0.25">
      <c r="A227" s="3"/>
      <c r="B227" s="2"/>
      <c r="C227" s="2" t="s">
        <v>145</v>
      </c>
      <c r="D227" s="2"/>
      <c r="E227" s="2"/>
      <c r="F227" s="22">
        <v>85900</v>
      </c>
      <c r="G227" s="22">
        <v>84300</v>
      </c>
      <c r="H227" s="22">
        <v>81600</v>
      </c>
      <c r="I227" s="22">
        <v>80200</v>
      </c>
      <c r="J227" s="22">
        <v>80100</v>
      </c>
      <c r="K227" s="22">
        <v>78800</v>
      </c>
      <c r="L227" s="22">
        <v>77800</v>
      </c>
      <c r="M227" s="22">
        <v>77200</v>
      </c>
      <c r="N227" s="20"/>
      <c r="O227" s="20"/>
      <c r="P227" s="20"/>
    </row>
    <row r="228" spans="1:16" ht="15.75" x14ac:dyDescent="0.25">
      <c r="A228" s="3"/>
      <c r="B228" s="2"/>
      <c r="C228" s="2"/>
      <c r="D228" s="2"/>
      <c r="E228" s="2" t="s">
        <v>146</v>
      </c>
      <c r="F228" s="22">
        <v>74800</v>
      </c>
      <c r="G228" s="22">
        <v>73900</v>
      </c>
      <c r="H228" s="22">
        <v>71900</v>
      </c>
      <c r="I228" s="22">
        <v>71100</v>
      </c>
      <c r="J228" s="22">
        <v>71400</v>
      </c>
      <c r="K228" s="22">
        <v>70500</v>
      </c>
      <c r="L228" s="22">
        <v>70000</v>
      </c>
      <c r="M228" s="22">
        <v>69700</v>
      </c>
      <c r="N228" s="20"/>
      <c r="O228" s="20"/>
      <c r="P228" s="20"/>
    </row>
    <row r="229" spans="1:16" ht="15.75" x14ac:dyDescent="0.25">
      <c r="A229" s="3"/>
      <c r="B229" s="2"/>
      <c r="C229" s="2"/>
      <c r="D229" s="2"/>
      <c r="E229" s="2" t="s">
        <v>147</v>
      </c>
      <c r="F229" s="22">
        <v>98100</v>
      </c>
      <c r="G229" s="22">
        <v>95800</v>
      </c>
      <c r="H229" s="22">
        <v>92200</v>
      </c>
      <c r="I229" s="22">
        <v>90200</v>
      </c>
      <c r="J229" s="22">
        <v>89800</v>
      </c>
      <c r="K229" s="22">
        <v>87900</v>
      </c>
      <c r="L229" s="22">
        <v>86600</v>
      </c>
      <c r="M229" s="22">
        <v>85500</v>
      </c>
      <c r="N229" s="20"/>
      <c r="O229" s="20"/>
      <c r="P229" s="20"/>
    </row>
    <row r="230" spans="1:16" ht="15.75" x14ac:dyDescent="0.25">
      <c r="A230" s="3"/>
      <c r="B230" s="2"/>
      <c r="C230" s="2"/>
      <c r="D230" s="2"/>
      <c r="E230" s="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ht="15.75" x14ac:dyDescent="0.25">
      <c r="A231" s="3"/>
      <c r="B231" s="2"/>
      <c r="C231" s="2" t="s">
        <v>148</v>
      </c>
      <c r="D231" s="2"/>
      <c r="E231" s="2"/>
      <c r="F231" s="22">
        <v>71300</v>
      </c>
      <c r="G231" s="22">
        <v>77000</v>
      </c>
      <c r="H231" s="22">
        <v>81500</v>
      </c>
      <c r="I231" s="22">
        <v>86600</v>
      </c>
      <c r="J231" s="22">
        <v>92000</v>
      </c>
      <c r="K231" s="22">
        <v>96000</v>
      </c>
      <c r="L231" s="22">
        <v>100300</v>
      </c>
      <c r="M231" s="22">
        <v>105000</v>
      </c>
      <c r="N231" s="20"/>
      <c r="O231" s="20"/>
      <c r="P231" s="20"/>
    </row>
    <row r="232" spans="1:16" ht="15.75" x14ac:dyDescent="0.25">
      <c r="A232" s="3"/>
      <c r="B232" s="2"/>
      <c r="C232" s="2"/>
      <c r="D232" s="2"/>
      <c r="E232" s="2" t="s">
        <v>149</v>
      </c>
      <c r="F232" s="22">
        <v>62000</v>
      </c>
      <c r="G232" s="22">
        <v>67300</v>
      </c>
      <c r="H232" s="22">
        <v>71500</v>
      </c>
      <c r="I232" s="22">
        <v>76300</v>
      </c>
      <c r="J232" s="22">
        <v>81400</v>
      </c>
      <c r="K232" s="22">
        <v>85200</v>
      </c>
      <c r="L232" s="22">
        <v>89300</v>
      </c>
      <c r="M232" s="22">
        <v>93700</v>
      </c>
      <c r="N232" s="20"/>
      <c r="O232" s="20"/>
      <c r="P232" s="20"/>
    </row>
    <row r="233" spans="1:16" ht="15.75" x14ac:dyDescent="0.25">
      <c r="A233" s="3"/>
      <c r="B233" s="2"/>
      <c r="C233" s="2"/>
      <c r="D233" s="2"/>
      <c r="E233" s="2" t="s">
        <v>150</v>
      </c>
      <c r="F233" s="22">
        <v>80600</v>
      </c>
      <c r="G233" s="22">
        <v>86800</v>
      </c>
      <c r="H233" s="22">
        <v>91700</v>
      </c>
      <c r="I233" s="22">
        <v>97100</v>
      </c>
      <c r="J233" s="22">
        <v>102900</v>
      </c>
      <c r="K233" s="22">
        <v>107100</v>
      </c>
      <c r="L233" s="22">
        <v>111700</v>
      </c>
      <c r="M233" s="22">
        <v>116700</v>
      </c>
      <c r="N233" s="20"/>
      <c r="O233" s="20"/>
      <c r="P233" s="20"/>
    </row>
    <row r="234" spans="1:16" ht="15.75" x14ac:dyDescent="0.25">
      <c r="A234" s="3"/>
      <c r="B234" s="2"/>
      <c r="C234" s="2"/>
      <c r="D234" s="2"/>
      <c r="E234" s="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ht="15.75" x14ac:dyDescent="0.25">
      <c r="A235" s="3"/>
      <c r="B235" s="2"/>
      <c r="C235" s="2" t="s">
        <v>151</v>
      </c>
      <c r="D235" s="2"/>
      <c r="E235" s="2"/>
      <c r="F235" s="22">
        <v>5500</v>
      </c>
      <c r="G235" s="22">
        <v>6180</v>
      </c>
      <c r="H235" s="22">
        <v>6520</v>
      </c>
      <c r="I235" s="22">
        <v>7150</v>
      </c>
      <c r="J235" s="22">
        <v>8640</v>
      </c>
      <c r="K235" s="22">
        <v>9540</v>
      </c>
      <c r="L235" s="22">
        <v>10520</v>
      </c>
      <c r="M235" s="22">
        <v>11560</v>
      </c>
      <c r="N235" s="20"/>
      <c r="O235" s="20"/>
      <c r="P235" s="20"/>
    </row>
    <row r="236" spans="1:16" ht="15.75" x14ac:dyDescent="0.25">
      <c r="A236" s="3"/>
      <c r="B236" s="2"/>
      <c r="C236" s="2"/>
      <c r="D236" s="2"/>
      <c r="E236" s="2" t="s">
        <v>152</v>
      </c>
      <c r="F236" s="22">
        <v>5030</v>
      </c>
      <c r="G236" s="22">
        <v>5640</v>
      </c>
      <c r="H236" s="22">
        <v>5950</v>
      </c>
      <c r="I236" s="22">
        <v>6540</v>
      </c>
      <c r="J236" s="22">
        <v>7890</v>
      </c>
      <c r="K236" s="22">
        <v>8680</v>
      </c>
      <c r="L236" s="22">
        <v>9520</v>
      </c>
      <c r="M236" s="22">
        <v>10420</v>
      </c>
      <c r="N236" s="20"/>
      <c r="O236" s="20"/>
      <c r="P236" s="20"/>
    </row>
    <row r="237" spans="1:16" ht="15.75" x14ac:dyDescent="0.25">
      <c r="A237" s="3"/>
      <c r="B237" s="2"/>
      <c r="C237" s="2"/>
      <c r="D237" s="2"/>
      <c r="E237" s="2" t="s">
        <v>153</v>
      </c>
      <c r="F237" s="22">
        <v>5990</v>
      </c>
      <c r="G237" s="22">
        <v>6730</v>
      </c>
      <c r="H237" s="22">
        <v>7110</v>
      </c>
      <c r="I237" s="22">
        <v>7790</v>
      </c>
      <c r="J237" s="22">
        <v>9420</v>
      </c>
      <c r="K237" s="22">
        <v>10440</v>
      </c>
      <c r="L237" s="22">
        <v>11560</v>
      </c>
      <c r="M237" s="22">
        <v>12760</v>
      </c>
      <c r="N237" s="20"/>
      <c r="O237" s="20"/>
      <c r="P237" s="20"/>
    </row>
    <row r="238" spans="1:16" ht="15.75" x14ac:dyDescent="0.25">
      <c r="A238" s="3"/>
      <c r="B238" s="2"/>
      <c r="C238" s="2"/>
      <c r="D238" s="2"/>
      <c r="E238" s="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ht="15.75" x14ac:dyDescent="0.25">
      <c r="A239" s="3"/>
      <c r="B239" s="2"/>
      <c r="C239" s="2" t="s">
        <v>154</v>
      </c>
      <c r="D239" s="2"/>
      <c r="E239" s="2"/>
      <c r="F239" s="22">
        <v>3320</v>
      </c>
      <c r="G239" s="22">
        <v>3610</v>
      </c>
      <c r="H239" s="22">
        <v>3690</v>
      </c>
      <c r="I239" s="22">
        <v>3920</v>
      </c>
      <c r="J239" s="22">
        <v>4550</v>
      </c>
      <c r="K239" s="22">
        <v>4840</v>
      </c>
      <c r="L239" s="22">
        <v>5120</v>
      </c>
      <c r="M239" s="22">
        <v>5390</v>
      </c>
      <c r="N239" s="20"/>
      <c r="O239" s="20"/>
      <c r="P239" s="20"/>
    </row>
    <row r="240" spans="1:16" ht="15.75" x14ac:dyDescent="0.25">
      <c r="A240" s="3"/>
      <c r="B240" s="2"/>
      <c r="C240" s="2"/>
      <c r="D240" s="2"/>
      <c r="E240" s="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3" ht="15.75" x14ac:dyDescent="0.25">
      <c r="A241" s="3"/>
      <c r="B241" s="2"/>
      <c r="C241" s="2" t="s">
        <v>155</v>
      </c>
      <c r="D241" s="2"/>
      <c r="E241" s="2"/>
      <c r="F241" s="31">
        <v>0.99955394398599995</v>
      </c>
      <c r="G241" s="31">
        <v>1.0005620932142156</v>
      </c>
      <c r="H241" s="31">
        <v>1.0004547477440411</v>
      </c>
      <c r="I241" s="31">
        <v>1.000521288621631</v>
      </c>
      <c r="J241" s="31">
        <v>1.0003712614976183</v>
      </c>
      <c r="K241" s="31">
        <v>1.0003212464976181</v>
      </c>
      <c r="L241" s="31">
        <v>1.0002712314976183</v>
      </c>
      <c r="M241" s="31">
        <v>1.0002212164976183</v>
      </c>
    </row>
    <row r="242" spans="1:13" ht="15.75" x14ac:dyDescent="0.25">
      <c r="A242" s="3"/>
      <c r="B242" s="20"/>
      <c r="C242" s="2" t="s">
        <v>156</v>
      </c>
      <c r="D242" s="2"/>
      <c r="E242" s="2"/>
      <c r="F242" s="31">
        <v>1.0004281993440001</v>
      </c>
      <c r="G242" s="31">
        <v>1.0004812159191621</v>
      </c>
      <c r="H242" s="31">
        <v>1.0006495209669879</v>
      </c>
      <c r="I242" s="31">
        <v>1.0007496637751108</v>
      </c>
      <c r="J242" s="31">
        <v>1.0004496764569879</v>
      </c>
      <c r="K242" s="31">
        <v>1.0003997153294879</v>
      </c>
      <c r="L242" s="31">
        <v>1.0003497542019877</v>
      </c>
      <c r="M242" s="31">
        <v>1.0002997930744877</v>
      </c>
    </row>
    <row r="243" spans="1:13" s="15" customFormat="1" ht="14.25" customHeight="1" x14ac:dyDescent="0.25">
      <c r="A243" s="12"/>
      <c r="C243" s="2" t="s">
        <v>157</v>
      </c>
      <c r="D243" s="2"/>
      <c r="E243" s="2"/>
      <c r="F243" s="31">
        <v>1.000060047289</v>
      </c>
      <c r="G243" s="31">
        <v>1.0007033680364767</v>
      </c>
      <c r="H243" s="31">
        <v>1.0007801438064847</v>
      </c>
      <c r="I243" s="31">
        <v>1.0006803445906063</v>
      </c>
      <c r="J243" s="31">
        <v>1.0005805453747281</v>
      </c>
      <c r="K243" s="31">
        <v>1.0005306457667889</v>
      </c>
      <c r="L243" s="31">
        <v>1.0004807461588496</v>
      </c>
      <c r="M243" s="31">
        <v>1.0004308465509104</v>
      </c>
    </row>
    <row r="244" spans="1:13" s="15" customFormat="1" ht="14.25" customHeight="1" x14ac:dyDescent="0.25">
      <c r="A244" s="12"/>
      <c r="C244" s="2"/>
      <c r="D244" s="2"/>
      <c r="E244" s="2"/>
      <c r="F244" s="20"/>
      <c r="G244" s="20"/>
      <c r="H244" s="20"/>
      <c r="I244" s="20"/>
      <c r="J244" s="20"/>
      <c r="K244" s="20"/>
      <c r="L244" s="20"/>
      <c r="M244" s="20"/>
    </row>
    <row r="245" spans="1:13" s="15" customFormat="1" ht="14.25" customHeight="1" x14ac:dyDescent="0.25">
      <c r="A245" s="12"/>
      <c r="C245" s="2" t="s">
        <v>158</v>
      </c>
      <c r="D245" s="2"/>
      <c r="E245" s="2"/>
      <c r="F245" s="20"/>
      <c r="G245" s="20"/>
      <c r="H245" s="20"/>
      <c r="I245" s="20"/>
      <c r="J245" s="20"/>
      <c r="K245" s="20"/>
      <c r="L245" s="20"/>
      <c r="M245" s="20"/>
    </row>
    <row r="246" spans="1:13" s="15" customFormat="1" ht="14.25" customHeight="1" x14ac:dyDescent="0.25">
      <c r="A246" s="12"/>
      <c r="C246" s="20"/>
      <c r="D246" s="2" t="s">
        <v>159</v>
      </c>
      <c r="E246" s="2"/>
      <c r="F246" s="22">
        <v>863300</v>
      </c>
      <c r="G246" s="22">
        <v>905700</v>
      </c>
      <c r="H246" s="22">
        <v>865300</v>
      </c>
      <c r="I246" s="22">
        <v>741000</v>
      </c>
      <c r="J246" s="22">
        <v>821000</v>
      </c>
      <c r="K246" s="22">
        <v>911000</v>
      </c>
      <c r="L246" s="22">
        <v>932000</v>
      </c>
      <c r="M246" s="22">
        <v>945000</v>
      </c>
    </row>
    <row r="247" spans="1:13" s="15" customFormat="1" ht="14.25" customHeight="1" x14ac:dyDescent="0.25">
      <c r="A247" s="12"/>
      <c r="C247" s="20"/>
      <c r="D247" s="2" t="s">
        <v>160</v>
      </c>
      <c r="E247" s="2"/>
      <c r="F247" s="22">
        <v>890000</v>
      </c>
      <c r="G247" s="22">
        <v>953000</v>
      </c>
      <c r="H247" s="22">
        <v>955000</v>
      </c>
      <c r="I247" s="22">
        <v>1005000</v>
      </c>
      <c r="J247" s="22">
        <v>1023000</v>
      </c>
      <c r="K247" s="22">
        <v>1042000</v>
      </c>
      <c r="L247" s="22">
        <v>1061000</v>
      </c>
      <c r="M247" s="22">
        <v>1090000</v>
      </c>
    </row>
    <row r="248" spans="1:13" s="15" customFormat="1" ht="14.25" customHeight="1" x14ac:dyDescent="0.25">
      <c r="A248" s="12"/>
      <c r="C248" s="20"/>
      <c r="D248" s="2" t="s">
        <v>161</v>
      </c>
      <c r="E248" s="2"/>
      <c r="F248" s="22">
        <v>847000</v>
      </c>
      <c r="G248" s="22">
        <v>801000</v>
      </c>
      <c r="H248" s="22">
        <v>760000</v>
      </c>
      <c r="I248" s="22">
        <v>794000</v>
      </c>
      <c r="J248" s="22">
        <v>806000</v>
      </c>
      <c r="K248" s="22">
        <v>818000</v>
      </c>
      <c r="L248" s="22">
        <v>847000</v>
      </c>
      <c r="M248" s="22">
        <v>873000</v>
      </c>
    </row>
    <row r="249" spans="1:13" s="15" customFormat="1" ht="14.25" customHeight="1" x14ac:dyDescent="0.25">
      <c r="A249" s="12"/>
      <c r="C249" s="20"/>
      <c r="D249" s="2" t="s">
        <v>162</v>
      </c>
      <c r="E249" s="2"/>
      <c r="F249" s="22">
        <v>372000</v>
      </c>
      <c r="G249" s="22">
        <v>442000</v>
      </c>
      <c r="H249" s="22">
        <v>331000</v>
      </c>
      <c r="I249" s="22">
        <v>371000</v>
      </c>
      <c r="J249" s="22">
        <v>377000</v>
      </c>
      <c r="K249" s="22">
        <v>384000</v>
      </c>
      <c r="L249" s="22">
        <v>391000</v>
      </c>
      <c r="M249" s="22">
        <v>399000</v>
      </c>
    </row>
    <row r="250" spans="1:13" ht="12.75" customHeight="1" x14ac:dyDescent="0.25">
      <c r="A250" s="12"/>
      <c r="B250" s="14"/>
      <c r="C250" s="2"/>
      <c r="D250" s="2"/>
      <c r="E250" s="2"/>
      <c r="F250" s="20"/>
      <c r="G250" s="20"/>
      <c r="H250" s="20"/>
      <c r="I250" s="20"/>
      <c r="J250" s="20"/>
      <c r="K250" s="20"/>
      <c r="L250" s="20"/>
      <c r="M250" s="20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2019-07-26 dnr VER 2019-4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J16" zoomScale="120" zoomScaleNormal="120" workbookViewId="0">
      <selection activeCell="Q20" sqref="Q20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</row>
    <row r="4" spans="1:11" x14ac:dyDescent="0.2">
      <c r="A4" s="17" t="str">
        <f>Enkät!B36</f>
        <v>1:1 Garantipension till ålderspension</v>
      </c>
      <c r="B4" s="17"/>
      <c r="C4" s="17"/>
      <c r="D4" s="17">
        <f>Enkät!F37</f>
        <v>14112341</v>
      </c>
      <c r="E4" s="17">
        <f>Enkät!G37</f>
        <v>13339143</v>
      </c>
      <c r="F4" s="17">
        <f>Enkät!H37</f>
        <v>13142095</v>
      </c>
      <c r="G4" s="17">
        <f>Enkät!I37</f>
        <v>13170200</v>
      </c>
      <c r="H4" s="17">
        <f>Enkät!J37</f>
        <v>14868800</v>
      </c>
      <c r="I4" s="17">
        <f>Enkät!K37</f>
        <v>14331300</v>
      </c>
      <c r="J4" s="17">
        <f>Enkät!L37</f>
        <v>14416900</v>
      </c>
      <c r="K4" s="17">
        <f>Enkät!M37</f>
        <v>14596400</v>
      </c>
    </row>
    <row r="5" spans="1:11" x14ac:dyDescent="0.2">
      <c r="A5" s="17" t="str">
        <f>Enkät!B71</f>
        <v>1:2 Efterlevandepensioner till vuxna</v>
      </c>
      <c r="B5" s="17"/>
      <c r="C5" s="17"/>
      <c r="D5" s="17">
        <v>11919676</v>
      </c>
      <c r="E5" s="17">
        <v>11498689</v>
      </c>
      <c r="F5" s="17">
        <v>10857500</v>
      </c>
      <c r="G5" s="17">
        <v>10371100</v>
      </c>
      <c r="H5" s="17">
        <v>9835000</v>
      </c>
      <c r="I5" s="17">
        <v>9311300</v>
      </c>
      <c r="J5" s="17">
        <v>8792500</v>
      </c>
      <c r="K5" s="17">
        <v>8792501</v>
      </c>
    </row>
    <row r="6" spans="1:11" x14ac:dyDescent="0.2">
      <c r="A6" s="17" t="str">
        <f>Enkät!B110</f>
        <v>1:3 Bostadstillägg till pensionärer</v>
      </c>
      <c r="B6" s="17"/>
      <c r="C6" s="17"/>
      <c r="D6" s="17">
        <f>Enkät!F111</f>
        <v>8465523.0561959036</v>
      </c>
      <c r="E6" s="17">
        <f>Enkät!G111</f>
        <v>8264821.9001534749</v>
      </c>
      <c r="F6" s="17">
        <f>Enkät!H111</f>
        <v>9138838.7962083798</v>
      </c>
      <c r="G6" s="17">
        <f>Enkät!I111</f>
        <v>9124100</v>
      </c>
      <c r="H6" s="17">
        <f>Enkät!J111</f>
        <v>9835400</v>
      </c>
      <c r="I6" s="17">
        <f>Enkät!K111</f>
        <v>10003800</v>
      </c>
      <c r="J6" s="17">
        <f>Enkät!L111</f>
        <v>10178800</v>
      </c>
      <c r="K6" s="17">
        <f>Enkät!M111</f>
        <v>10427500</v>
      </c>
    </row>
    <row r="7" spans="1:11" x14ac:dyDescent="0.2">
      <c r="A7" s="17" t="str">
        <f>Enkät!B137</f>
        <v>1:4 Äldreförsörjningsstöd</v>
      </c>
      <c r="B7" s="17"/>
      <c r="C7" s="17"/>
      <c r="D7" s="17">
        <f>Enkät!F138</f>
        <v>894995.82648071798</v>
      </c>
      <c r="E7" s="17">
        <f>Enkät!G138</f>
        <v>1009687.0456079445</v>
      </c>
      <c r="F7" s="17">
        <f>Enkät!H138</f>
        <v>1081357.4990162195</v>
      </c>
      <c r="G7" s="17">
        <f>Enkät!I138</f>
        <v>1161200</v>
      </c>
      <c r="H7" s="17">
        <f>Enkät!J138</f>
        <v>1139300</v>
      </c>
      <c r="I7" s="17">
        <f>Enkät!K138</f>
        <v>1176100</v>
      </c>
      <c r="J7" s="17">
        <f>Enkät!L138</f>
        <v>1226700</v>
      </c>
      <c r="K7" s="17">
        <f>Enkät!M138</f>
        <v>1282000</v>
      </c>
    </row>
    <row r="8" spans="1:11" x14ac:dyDescent="0.2">
      <c r="A8" s="17" t="str">
        <f>Enkät!B163</f>
        <v>2:1.1 Pensionsmyndigheten</v>
      </c>
      <c r="B8" s="17"/>
      <c r="C8" s="17"/>
      <c r="D8" s="17">
        <f>Enkät!F164</f>
        <v>535600</v>
      </c>
      <c r="E8" s="17">
        <f>Enkät!G164</f>
        <v>545331</v>
      </c>
      <c r="F8" s="17">
        <f>Enkät!H164</f>
        <v>539532</v>
      </c>
      <c r="G8" s="17">
        <f>Enkät!I164</f>
        <v>564000</v>
      </c>
      <c r="H8" s="17">
        <f>Enkät!J164</f>
        <v>627000</v>
      </c>
      <c r="I8" s="17">
        <f>Enkät!K164</f>
        <v>606000</v>
      </c>
      <c r="J8" s="17">
        <f>Enkät!L164</f>
        <v>620000</v>
      </c>
      <c r="K8" s="17">
        <f>Enkät!M164</f>
        <v>630000</v>
      </c>
    </row>
    <row r="9" spans="1:11" x14ac:dyDescent="0.2">
      <c r="A9" s="17" t="str">
        <f>Enkät!B197</f>
        <v>Ålderspensionssystemet vid sidan av statens budget</v>
      </c>
      <c r="B9" s="17"/>
      <c r="C9" s="22"/>
      <c r="D9" s="17">
        <f>Enkät!F198/1000000</f>
        <v>292.95530000000002</v>
      </c>
      <c r="E9" s="17">
        <f>Enkät!G198/1000000</f>
        <v>308.18369999999999</v>
      </c>
      <c r="F9" s="17">
        <f>Enkät!H198/1000000</f>
        <v>317.4957</v>
      </c>
      <c r="G9" s="17">
        <f>Enkät!I198/1000000</f>
        <v>329.39600000000002</v>
      </c>
      <c r="H9" s="17">
        <f>Enkät!J198/1000000</f>
        <v>343.98599999999999</v>
      </c>
      <c r="I9" s="17">
        <f>Enkät!K198/1000000</f>
        <v>352.70600000000002</v>
      </c>
      <c r="J9" s="17">
        <f>Enkät!L198/1000000</f>
        <v>363.80099999999999</v>
      </c>
      <c r="K9" s="17">
        <f>Enkät!M198/1000000</f>
        <v>376.536</v>
      </c>
    </row>
    <row r="10" spans="1:11" x14ac:dyDescent="0.2">
      <c r="A10" s="17" t="str">
        <f>Enkät!B168</f>
        <v>1:5 Barnpension och efterlevandestöd</v>
      </c>
      <c r="B10" s="17"/>
      <c r="C10" s="17"/>
      <c r="D10" s="17">
        <f>Enkät!F169</f>
        <v>910415</v>
      </c>
      <c r="E10" s="17">
        <f>Enkät!G169</f>
        <v>927876</v>
      </c>
      <c r="F10" s="17">
        <f>Enkät!H169</f>
        <v>951151</v>
      </c>
      <c r="G10" s="17">
        <f>Enkät!I169</f>
        <v>995700</v>
      </c>
      <c r="H10" s="17">
        <f>Enkät!J169</f>
        <v>996000</v>
      </c>
      <c r="I10" s="17">
        <f>Enkät!K169</f>
        <v>1009500</v>
      </c>
      <c r="J10" s="17">
        <f>Enkät!L169</f>
        <v>1027400</v>
      </c>
      <c r="K10" s="17">
        <f>Enkät!M169</f>
        <v>1049800</v>
      </c>
    </row>
    <row r="11" spans="1:11" x14ac:dyDescent="0.2">
      <c r="A11" s="17" t="str">
        <f>Enkät!B183</f>
        <v>1:7 Pensionsrätt för barnår, anslag</v>
      </c>
      <c r="B11" s="17"/>
      <c r="C11" s="17"/>
      <c r="D11" s="17">
        <f>Enkät!F184</f>
        <v>7237862</v>
      </c>
      <c r="E11" s="17">
        <f>Enkät!G184</f>
        <v>7467700</v>
      </c>
      <c r="F11" s="17">
        <f>Enkät!H184</f>
        <v>7366900</v>
      </c>
      <c r="G11" s="17">
        <f>Enkät!I184</f>
        <v>7303100</v>
      </c>
      <c r="H11" s="17">
        <f>Enkät!J184</f>
        <v>7565300</v>
      </c>
      <c r="I11" s="17">
        <f>Enkät!K184</f>
        <v>7686300</v>
      </c>
      <c r="J11" s="17">
        <f>Enkät!L184</f>
        <v>8121400</v>
      </c>
      <c r="K11" s="17">
        <f>Enkät!M184</f>
        <v>8392300</v>
      </c>
    </row>
    <row r="14" spans="1:11" x14ac:dyDescent="0.2">
      <c r="A14" t="s">
        <v>163</v>
      </c>
      <c r="B14" s="17"/>
      <c r="C14" s="17"/>
      <c r="D14" s="17">
        <f t="shared" ref="D14:E14" si="0">(D4+D5+D6+D7+D10+D11)/1000000</f>
        <v>43.540812882676619</v>
      </c>
      <c r="E14" s="17">
        <f t="shared" si="0"/>
        <v>42.507916945761423</v>
      </c>
      <c r="F14" s="17">
        <f t="shared" ref="F14:K14" si="1">(F4+F5+F6+F7+F10+F11)/1000000</f>
        <v>42.5378422952246</v>
      </c>
      <c r="G14" s="17">
        <f t="shared" si="1"/>
        <v>42.125399999999999</v>
      </c>
      <c r="H14" s="17">
        <f t="shared" si="1"/>
        <v>44.239800000000002</v>
      </c>
      <c r="I14" s="17">
        <f t="shared" si="1"/>
        <v>43.518300000000004</v>
      </c>
      <c r="J14" s="17">
        <f t="shared" si="1"/>
        <v>43.7637</v>
      </c>
      <c r="K14" s="17">
        <f t="shared" si="1"/>
        <v>44.540500999999999</v>
      </c>
    </row>
    <row r="15" spans="1:11" x14ac:dyDescent="0.2">
      <c r="B15" s="17"/>
      <c r="C15" s="17"/>
      <c r="D15" s="17">
        <f t="shared" ref="D15:H15" si="2">D14+D9</f>
        <v>336.49611288267664</v>
      </c>
      <c r="E15" s="17">
        <f t="shared" si="2"/>
        <v>350.69161694576144</v>
      </c>
      <c r="F15" s="17">
        <f t="shared" si="2"/>
        <v>360.03354229522461</v>
      </c>
      <c r="G15" s="17">
        <f t="shared" si="2"/>
        <v>371.52140000000003</v>
      </c>
      <c r="H15" s="17">
        <f t="shared" si="2"/>
        <v>388.22579999999999</v>
      </c>
      <c r="I15" s="17">
        <f t="shared" ref="I15:J15" si="3">I14+I9</f>
        <v>396.22430000000003</v>
      </c>
      <c r="J15" s="17">
        <f t="shared" si="3"/>
        <v>407.56470000000002</v>
      </c>
      <c r="K15" s="17">
        <f t="shared" ref="K15" si="4">K14+K9</f>
        <v>421.07650100000001</v>
      </c>
    </row>
    <row r="17" spans="1:14" x14ac:dyDescent="0.2">
      <c r="C17" s="4"/>
      <c r="D17" s="4">
        <f t="shared" ref="D17:I17" si="5">D3</f>
        <v>2016</v>
      </c>
      <c r="E17" s="4">
        <f t="shared" si="5"/>
        <v>2017</v>
      </c>
      <c r="F17" s="4">
        <f t="shared" si="5"/>
        <v>2018</v>
      </c>
      <c r="G17" s="4">
        <f t="shared" si="5"/>
        <v>2019</v>
      </c>
      <c r="H17" s="4">
        <f t="shared" si="5"/>
        <v>2020</v>
      </c>
      <c r="I17" s="4">
        <f t="shared" si="5"/>
        <v>2021</v>
      </c>
      <c r="J17" s="4">
        <f t="shared" ref="J17:K17" si="6">J3</f>
        <v>2022</v>
      </c>
      <c r="K17" s="4">
        <f t="shared" si="6"/>
        <v>2023</v>
      </c>
    </row>
    <row r="18" spans="1:14" x14ac:dyDescent="0.2">
      <c r="A18" t="s">
        <v>164</v>
      </c>
      <c r="C18" s="17"/>
      <c r="D18" s="17">
        <f>Enkät!F199/1000000</f>
        <v>285.35680000000002</v>
      </c>
      <c r="E18" s="17">
        <f>Enkät!G199/1000000</f>
        <v>299.10309999999998</v>
      </c>
      <c r="F18" s="17">
        <f>Enkät!H199/1000000</f>
        <v>307.3546</v>
      </c>
      <c r="G18" s="17">
        <f>Enkät!I199/1000000</f>
        <v>317.67599999999999</v>
      </c>
      <c r="H18" s="17">
        <f>Enkät!J199/1000000</f>
        <v>329.161</v>
      </c>
      <c r="I18" s="17">
        <f>Enkät!K199/1000000</f>
        <v>335.58800000000002</v>
      </c>
      <c r="J18" s="17">
        <f>Enkät!L199/1000000</f>
        <v>344.077</v>
      </c>
      <c r="K18" s="17">
        <f>Enkät!M199/1000000</f>
        <v>353.98500000000001</v>
      </c>
    </row>
    <row r="19" spans="1:14" x14ac:dyDescent="0.2">
      <c r="A19" t="s">
        <v>165</v>
      </c>
      <c r="C19" s="17"/>
      <c r="D19" s="17">
        <f>(Enkät!F205+Enkät!F206)/1000000</f>
        <v>7.5984999999999996</v>
      </c>
      <c r="E19" s="17">
        <f>(Enkät!G205+Enkät!G206)/1000000</f>
        <v>9.0806000000000004</v>
      </c>
      <c r="F19" s="17">
        <f>(Enkät!H205+Enkät!H206)/1000000</f>
        <v>10.1411</v>
      </c>
      <c r="G19" s="17">
        <f>(Enkät!I205+Enkät!I206)/1000000</f>
        <v>11.72</v>
      </c>
      <c r="H19" s="17">
        <f>(Enkät!J205+Enkät!J206)/1000000</f>
        <v>14.824999999999999</v>
      </c>
      <c r="I19" s="17">
        <f>(Enkät!K205+Enkät!K206)/1000000</f>
        <v>17.117999999999999</v>
      </c>
      <c r="J19" s="17">
        <f>(Enkät!L205+Enkät!L206)/1000000</f>
        <v>19.724</v>
      </c>
      <c r="K19" s="17">
        <f>(Enkät!M205+Enkät!M206)/1000000</f>
        <v>22.550999999999998</v>
      </c>
    </row>
    <row r="20" spans="1:14" x14ac:dyDescent="0.2">
      <c r="A20" t="s">
        <v>163</v>
      </c>
      <c r="B20" s="17"/>
      <c r="C20" s="17"/>
      <c r="D20" s="17">
        <f t="shared" ref="D20:K20" si="7">D14</f>
        <v>43.540812882676619</v>
      </c>
      <c r="E20" s="17">
        <f t="shared" si="7"/>
        <v>42.507916945761423</v>
      </c>
      <c r="F20" s="17">
        <f t="shared" si="7"/>
        <v>42.5378422952246</v>
      </c>
      <c r="G20" s="17">
        <f t="shared" si="7"/>
        <v>42.125399999999999</v>
      </c>
      <c r="H20" s="17">
        <f t="shared" si="7"/>
        <v>44.239800000000002</v>
      </c>
      <c r="I20" s="17">
        <f t="shared" si="7"/>
        <v>43.518300000000004</v>
      </c>
      <c r="J20" s="17">
        <f t="shared" si="7"/>
        <v>43.7637</v>
      </c>
      <c r="K20" s="17">
        <f t="shared" si="7"/>
        <v>44.540500999999999</v>
      </c>
    </row>
    <row r="21" spans="1:14" x14ac:dyDescent="0.2">
      <c r="A21" s="20" t="s">
        <v>166</v>
      </c>
      <c r="B21" s="17"/>
      <c r="C21" s="17"/>
      <c r="D21" s="17">
        <f t="shared" ref="D21:K21" si="8">SUM(D18:D20)</f>
        <v>336.49611288267664</v>
      </c>
      <c r="E21" s="17">
        <f t="shared" si="8"/>
        <v>350.69161694576144</v>
      </c>
      <c r="F21" s="17">
        <f t="shared" si="8"/>
        <v>360.03354229522461</v>
      </c>
      <c r="G21" s="17">
        <f t="shared" si="8"/>
        <v>371.52140000000003</v>
      </c>
      <c r="H21" s="17">
        <f t="shared" si="8"/>
        <v>388.22579999999999</v>
      </c>
      <c r="I21" s="17">
        <f t="shared" si="8"/>
        <v>396.22430000000003</v>
      </c>
      <c r="J21" s="17">
        <f t="shared" si="8"/>
        <v>407.56470000000002</v>
      </c>
      <c r="K21" s="17">
        <f t="shared" si="8"/>
        <v>421.07650100000001</v>
      </c>
    </row>
    <row r="22" spans="1:14" x14ac:dyDescent="0.2">
      <c r="B22" s="17"/>
      <c r="C22" s="17"/>
      <c r="D22" s="17"/>
      <c r="E22" s="17"/>
      <c r="F22" s="17"/>
      <c r="G22" s="17"/>
      <c r="H22" s="17"/>
      <c r="I22" s="17"/>
      <c r="N22" s="20"/>
    </row>
    <row r="23" spans="1:14" x14ac:dyDescent="0.2">
      <c r="A23" s="20" t="s">
        <v>167</v>
      </c>
      <c r="B23" s="17"/>
      <c r="C23" s="17"/>
      <c r="D23" s="33">
        <f>D21/Enkät!F30</f>
        <v>7.6729299525840886E-2</v>
      </c>
      <c r="E23" s="33">
        <f>E21/Enkät!G30</f>
        <v>7.5890094352179444E-2</v>
      </c>
      <c r="F23" s="33">
        <f>F21/Enkät!H30</f>
        <v>7.4484479355493016E-2</v>
      </c>
      <c r="G23" s="33">
        <f>G21/Enkät!I30</f>
        <v>7.4024042739956789E-2</v>
      </c>
      <c r="H23" s="33">
        <f>H21/Enkät!J30</f>
        <v>7.5442576264664968E-2</v>
      </c>
      <c r="I23" s="33">
        <f>I21/Enkät!K30</f>
        <v>7.4439806238417172E-2</v>
      </c>
      <c r="J23" s="33">
        <f>J21/Enkät!L30</f>
        <v>7.3870441519421834E-2</v>
      </c>
      <c r="K23" s="33">
        <f>K21/Enkät!M30</f>
        <v>7.3700431615283488E-2</v>
      </c>
    </row>
    <row r="58" spans="4:12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  <c r="L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4JXXJJFS64ZS-957833390-211</_dlc_DocId>
    <_dlc_DocIdUrl xmlns="465edb57-3a11-4ff8-9c43-7dc2da403828">
      <Url>https://sp.pensionsmyndigheten.se/ovr/ANSLAG/_layouts/15/DocIdRedir.aspx?ID=4JXXJJFS64ZS-957833390-211</Url>
      <Description>4JXXJJFS64ZS-957833390-211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3bbb4a528db20e56ca5f591dcd446944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12318df24497afc30eaa546201e03c9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35C320-3B1E-4D19-AEAB-000895F1303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5edb57-3a11-4ff8-9c43-7dc2da40382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8B7127-E998-4D96-BCF8-63B2DC5E9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Helena Strömberg Molinder</cp:lastModifiedBy>
  <cp:revision/>
  <dcterms:created xsi:type="dcterms:W3CDTF">1999-06-16T10:30:48Z</dcterms:created>
  <dcterms:modified xsi:type="dcterms:W3CDTF">2019-10-25T13:30:51Z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d59d32d8-23cf-419f-943d-f22edd2d2b3e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