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11325" windowHeight="11760" tabRatio="587" firstSheet="1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K4" i="2" l="1"/>
  <c r="K6" i="2"/>
  <c r="K7" i="2"/>
  <c r="K8" i="2"/>
  <c r="K9" i="2"/>
  <c r="K10" i="2"/>
  <c r="K11" i="2"/>
  <c r="K17" i="2"/>
  <c r="K18" i="2"/>
  <c r="K19" i="2"/>
  <c r="G6" i="2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7" i="2"/>
  <c r="I10" i="2"/>
  <c r="I11" i="2"/>
  <c r="I14" i="2"/>
  <c r="I9" i="2"/>
  <c r="I15" i="2"/>
  <c r="H18" i="2"/>
  <c r="H4" i="2"/>
  <c r="H7" i="2"/>
  <c r="H10" i="2"/>
  <c r="H11" i="2"/>
  <c r="G18" i="2"/>
  <c r="F18" i="2"/>
  <c r="F4" i="2"/>
  <c r="F6" i="2"/>
  <c r="F7" i="2"/>
  <c r="F10" i="2"/>
  <c r="F11" i="2"/>
  <c r="E18" i="2"/>
  <c r="G11" i="2"/>
  <c r="E11" i="2"/>
  <c r="E4" i="2"/>
  <c r="E6" i="2"/>
  <c r="E7" i="2"/>
  <c r="E10" i="2"/>
  <c r="G10" i="2"/>
  <c r="J9" i="2"/>
  <c r="H9" i="2"/>
  <c r="G9" i="2"/>
  <c r="F9" i="2"/>
  <c r="E9" i="2"/>
  <c r="G7" i="2"/>
  <c r="G4" i="2"/>
  <c r="D19" i="2"/>
  <c r="D18" i="2"/>
  <c r="D11" i="2"/>
  <c r="D4" i="2"/>
  <c r="D6" i="2"/>
  <c r="D7" i="2"/>
  <c r="D10" i="2"/>
  <c r="D9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F14" i="2"/>
  <c r="D14" i="2"/>
  <c r="E14" i="2"/>
  <c r="E15" i="2"/>
  <c r="G14" i="2"/>
  <c r="G20" i="2"/>
  <c r="G21" i="2"/>
  <c r="G23" i="2"/>
  <c r="E20" i="2"/>
  <c r="E21" i="2"/>
  <c r="E23" i="2"/>
  <c r="D20" i="2"/>
  <c r="D21" i="2"/>
  <c r="D23" i="2"/>
  <c r="D15" i="2"/>
  <c r="F20" i="2"/>
  <c r="F21" i="2"/>
  <c r="F23" i="2"/>
  <c r="F15" i="2"/>
  <c r="H14" i="2"/>
  <c r="H15" i="2"/>
  <c r="J14" i="2"/>
  <c r="J15" i="2"/>
  <c r="K14" i="2"/>
  <c r="K15" i="2"/>
  <c r="I20" i="2"/>
  <c r="I21" i="2"/>
  <c r="I23" i="2"/>
  <c r="G15" i="2"/>
  <c r="K20" i="2"/>
  <c r="K21" i="2"/>
  <c r="K23" i="2"/>
  <c r="J20" i="2"/>
  <c r="J21" i="2"/>
  <c r="J23" i="2"/>
  <c r="H20" i="2"/>
  <c r="H21" i="2"/>
  <c r="H23" i="2"/>
</calcChain>
</file>

<file path=xl/sharedStrings.xml><?xml version="1.0" encoding="utf-8"?>
<sst xmlns="http://schemas.openxmlformats.org/spreadsheetml/2006/main" count="180" uniqueCount="168">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</sst>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,##0.000"/>
    <numFmt numFmtId="168" formatCode="#,##0.0"/>
    <numFmt numFmtId="169" formatCode="0.000"/>
    <numFmt numFmtId="170" formatCode="General_)"/>
    <numFmt numFmtId="171" formatCode="#,##0.0000"/>
    <numFmt numFmtId="172" formatCode="###\ ###\ ###\ ##0;\-###\ ###\ ###\ ##0;0;@"/>
    <numFmt numFmtId="173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70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2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6" fontId="7" fillId="0" borderId="0" applyFont="0" applyFill="0" applyBorder="0" applyAlignment="0" applyProtection="0"/>
    <xf numFmtId="0" fontId="42" fillId="13" borderId="9" applyNumberFormat="0" applyAlignment="0" applyProtection="0"/>
    <xf numFmtId="165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164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5" fillId="0" borderId="0">
      <protection locked="0"/>
    </xf>
    <xf numFmtId="164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9" fillId="0" borderId="0">
      <protection locked="0"/>
    </xf>
    <xf numFmtId="164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1" fillId="0" borderId="0">
      <protection locked="0"/>
    </xf>
    <xf numFmtId="16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70" fontId="41" fillId="0" borderId="0" xfId="69"/>
    <xf numFmtId="170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9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9" fontId="8" fillId="0" borderId="0" xfId="0" applyNumberFormat="1" applyFont="1"/>
    <xf numFmtId="167" fontId="8" fillId="0" borderId="0" xfId="0" applyNumberFormat="1" applyFont="1"/>
    <xf numFmtId="4" fontId="8" fillId="0" borderId="0" xfId="0" applyNumberFormat="1" applyFont="1"/>
    <xf numFmtId="171" fontId="8" fillId="0" borderId="0" xfId="0" applyNumberFormat="1" applyFont="1"/>
    <xf numFmtId="0" fontId="54" fillId="0" borderId="0" xfId="0" applyFont="1" applyAlignment="1">
      <alignment vertical="center"/>
    </xf>
    <xf numFmtId="167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7" fontId="23" fillId="0" borderId="0" xfId="0" applyNumberFormat="1" applyFont="1"/>
    <xf numFmtId="0" fontId="8" fillId="0" borderId="16" xfId="0" applyFont="1" applyBorder="1" applyAlignment="1">
      <alignment vertical="center"/>
    </xf>
    <xf numFmtId="168" fontId="8" fillId="0" borderId="0" xfId="0" applyNumberFormat="1" applyFont="1"/>
    <xf numFmtId="173" fontId="8" fillId="0" borderId="0" xfId="126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diagram!$D$18:$K$18</c:f>
              <c:numCache>
                <c:formatCode>#,##0</c:formatCode>
                <c:ptCount val="8"/>
                <c:pt idx="0">
                  <c:v>285.35680000000002</c:v>
                </c:pt>
                <c:pt idx="1">
                  <c:v>299.10309999999998</c:v>
                </c:pt>
                <c:pt idx="2">
                  <c:v>307.3546</c:v>
                </c:pt>
                <c:pt idx="3">
                  <c:v>317.67599999999999</c:v>
                </c:pt>
                <c:pt idx="4">
                  <c:v>329.161</c:v>
                </c:pt>
                <c:pt idx="5">
                  <c:v>335.58800000000002</c:v>
                </c:pt>
                <c:pt idx="6">
                  <c:v>344.077</c:v>
                </c:pt>
                <c:pt idx="7">
                  <c:v>353.98500000000001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diagram!$D$19:$K$19</c:f>
              <c:numCache>
                <c:formatCode>#,##0</c:formatCode>
                <c:ptCount val="8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11.72</c:v>
                </c:pt>
                <c:pt idx="4">
                  <c:v>14.824999999999999</c:v>
                </c:pt>
                <c:pt idx="5">
                  <c:v>17.117999999999999</c:v>
                </c:pt>
                <c:pt idx="6">
                  <c:v>19.724</c:v>
                </c:pt>
                <c:pt idx="7">
                  <c:v>22.550999999999998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diagram!$D$20:$K$20</c:f>
              <c:numCache>
                <c:formatCode>#,##0</c:formatCode>
                <c:ptCount val="8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42.125399999999999</c:v>
                </c:pt>
                <c:pt idx="4">
                  <c:v>44.239800000000002</c:v>
                </c:pt>
                <c:pt idx="5">
                  <c:v>43.518300000000004</c:v>
                </c:pt>
                <c:pt idx="6">
                  <c:v>43.7637</c:v>
                </c:pt>
                <c:pt idx="7">
                  <c:v>44.540500999999999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B-4027-8BC4-6EA6B9E23E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B-4027-8BC4-6EA6B9E23E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C-42A8-BF68-FC598DCBD42B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diagram!$D$58:$K$58</c:f>
              <c:numCache>
                <c:formatCode>General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diagram!$D$18:$K$18</c:f>
              <c:numCache>
                <c:formatCode>#,##0</c:formatCode>
                <c:ptCount val="8"/>
                <c:pt idx="0">
                  <c:v>285.35680000000002</c:v>
                </c:pt>
                <c:pt idx="1">
                  <c:v>299.10309999999998</c:v>
                </c:pt>
                <c:pt idx="2">
                  <c:v>307.3546</c:v>
                </c:pt>
                <c:pt idx="3">
                  <c:v>317.67599999999999</c:v>
                </c:pt>
                <c:pt idx="4">
                  <c:v>329.161</c:v>
                </c:pt>
                <c:pt idx="5">
                  <c:v>335.58800000000002</c:v>
                </c:pt>
                <c:pt idx="6">
                  <c:v>344.077</c:v>
                </c:pt>
                <c:pt idx="7">
                  <c:v>353.98500000000001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E-467C-9893-825761438AFE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diagram!$D$19:$K$19</c:f>
              <c:numCache>
                <c:formatCode>#,##0</c:formatCode>
                <c:ptCount val="8"/>
                <c:pt idx="0">
                  <c:v>7.5984999999999996</c:v>
                </c:pt>
                <c:pt idx="1">
                  <c:v>9.0806000000000004</c:v>
                </c:pt>
                <c:pt idx="2">
                  <c:v>10.1411</c:v>
                </c:pt>
                <c:pt idx="3">
                  <c:v>11.72</c:v>
                </c:pt>
                <c:pt idx="4">
                  <c:v>14.824999999999999</c:v>
                </c:pt>
                <c:pt idx="5">
                  <c:v>17.117999999999999</c:v>
                </c:pt>
                <c:pt idx="6">
                  <c:v>19.724</c:v>
                </c:pt>
                <c:pt idx="7">
                  <c:v>22.550999999999998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E-467C-9893-825761438AFE}"/>
            </c:ext>
          </c:extLst>
        </c:ser>
        <c:ser>
          <c:idx val="2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diagram!$D$20:$K$20</c:f>
              <c:numCache>
                <c:formatCode>#,##0</c:formatCode>
                <c:ptCount val="8"/>
                <c:pt idx="0">
                  <c:v>43.540812882676619</c:v>
                </c:pt>
                <c:pt idx="1">
                  <c:v>42.507916945761423</c:v>
                </c:pt>
                <c:pt idx="2">
                  <c:v>42.5378422952246</c:v>
                </c:pt>
                <c:pt idx="3">
                  <c:v>42.125399999999999</c:v>
                </c:pt>
                <c:pt idx="4">
                  <c:v>44.239800000000002</c:v>
                </c:pt>
                <c:pt idx="5">
                  <c:v>43.518300000000004</c:v>
                </c:pt>
                <c:pt idx="6">
                  <c:v>43.7637</c:v>
                </c:pt>
                <c:pt idx="7">
                  <c:v>44.540500999999999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E-467C-9893-825761438AFE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diagram!$D$17:$K$17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diagram!$D$21:$K$21</c:f>
              <c:numCache>
                <c:formatCode>#,##0</c:formatCode>
                <c:ptCount val="8"/>
                <c:pt idx="0">
                  <c:v>336.49611288267664</c:v>
                </c:pt>
                <c:pt idx="1">
                  <c:v>350.69161694576144</c:v>
                </c:pt>
                <c:pt idx="2">
                  <c:v>360.03354229522461</c:v>
                </c:pt>
                <c:pt idx="3">
                  <c:v>371.52140000000003</c:v>
                </c:pt>
                <c:pt idx="4">
                  <c:v>388.22579999999999</c:v>
                </c:pt>
                <c:pt idx="5">
                  <c:v>396.22430000000003</c:v>
                </c:pt>
                <c:pt idx="6">
                  <c:v>407.56470000000002</c:v>
                </c:pt>
                <c:pt idx="7">
                  <c:v>421.07650100000001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E-467C-9893-825761438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22</xdr:row>
      <xdr:rowOff>19051</xdr:rowOff>
    </xdr:from>
    <xdr:to>
      <xdr:col>25</xdr:col>
      <xdr:colOff>228600</xdr:colOff>
      <xdr:row>48</xdr:row>
      <xdr:rowOff>150813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52" activePane="bottomRight" state="frozen"/>
      <selection pane="topRight" activeCell="B1" sqref="B1"/>
      <selection pane="bottomLeft" activeCell="A4" sqref="A4"/>
      <selection pane="bottomRight" activeCell="N164" sqref="N164"/>
    </sheetView>
  </sheetViews>
  <sheetFormatPr defaultColWidth="9.140625" defaultRowHeight="12.75" x14ac:dyDescent="0.2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2" width="13.85546875" style="13" customWidth="1"/>
    <col min="13" max="13" width="13.7109375" style="13" customWidth="1"/>
    <col min="14" max="16384" width="9.140625" style="13"/>
  </cols>
  <sheetData>
    <row r="1" spans="1:13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 x14ac:dyDescent="0.25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">
        <v>2023</v>
      </c>
    </row>
    <row r="4" spans="1:13" ht="15.75" x14ac:dyDescent="0.2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2"/>
      <c r="B5" s="2" t="s">
        <v>2</v>
      </c>
      <c r="C5" s="2"/>
      <c r="D5" s="2"/>
      <c r="E5" s="2"/>
      <c r="F5" s="49">
        <v>4.8977883709995229</v>
      </c>
      <c r="G5" s="49">
        <v>5.0315435172139544</v>
      </c>
      <c r="H5" s="49">
        <v>4.891033550849655</v>
      </c>
      <c r="I5" s="49">
        <v>3.7370900959118103</v>
      </c>
      <c r="J5" s="49">
        <v>2.6844970751578323</v>
      </c>
      <c r="K5" s="49">
        <v>3.1651179290970832</v>
      </c>
      <c r="L5" s="49">
        <v>3.5389264151018507</v>
      </c>
      <c r="M5" s="49">
        <v>3.6164470857231068</v>
      </c>
    </row>
    <row r="6" spans="1:13" ht="15.75" x14ac:dyDescent="0.25">
      <c r="A6" s="2"/>
      <c r="B6" s="2" t="s">
        <v>3</v>
      </c>
      <c r="C6" s="2"/>
      <c r="D6" s="2"/>
      <c r="E6" s="2"/>
      <c r="F6" s="49">
        <v>2.2202486678507993</v>
      </c>
      <c r="G6" s="49">
        <v>2.6064291920069538</v>
      </c>
      <c r="H6" s="49">
        <v>2.201524132091448</v>
      </c>
      <c r="I6" s="49">
        <v>2.7340513670256916</v>
      </c>
      <c r="J6" s="49">
        <v>2.5806451612903292</v>
      </c>
      <c r="K6" s="49">
        <v>2.7122641509433887</v>
      </c>
      <c r="L6" s="49">
        <v>2.7554535017221493</v>
      </c>
      <c r="M6" s="49">
        <v>2.9422718808193693</v>
      </c>
    </row>
    <row r="7" spans="1:13" ht="15.75" x14ac:dyDescent="0.2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75" x14ac:dyDescent="0.25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1.8120992472818509</v>
      </c>
      <c r="I8" s="49">
        <v>0.22296980128304611</v>
      </c>
      <c r="J8" s="49">
        <v>-0.1151399242808604</v>
      </c>
      <c r="K8" s="49">
        <v>0.56659437703925342</v>
      </c>
      <c r="L8" s="49">
        <v>0.81790453247332362</v>
      </c>
      <c r="M8" s="49">
        <v>0.79970709523258243</v>
      </c>
    </row>
    <row r="9" spans="1:13" ht="15.75" x14ac:dyDescent="0.25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5112.8</v>
      </c>
      <c r="I9" s="22">
        <v>5124.2</v>
      </c>
      <c r="J9" s="22">
        <v>5118.3</v>
      </c>
      <c r="K9" s="22">
        <v>5147.3</v>
      </c>
      <c r="L9" s="22">
        <v>5189.3999999999996</v>
      </c>
      <c r="M9" s="22">
        <v>5230.8999999999996</v>
      </c>
    </row>
    <row r="10" spans="1:13" ht="15.75" x14ac:dyDescent="0.2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75" x14ac:dyDescent="0.25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6.3057780058274853</v>
      </c>
      <c r="I11" s="49">
        <v>6.7224902157094757</v>
      </c>
      <c r="J11" s="49">
        <v>7.1459671274627183</v>
      </c>
      <c r="K11" s="49">
        <v>7.1655304260000721</v>
      </c>
      <c r="L11" s="49">
        <v>7.0217874292266895</v>
      </c>
      <c r="M11" s="49">
        <v>6.804090649942987</v>
      </c>
    </row>
    <row r="12" spans="1:13" ht="15.75" x14ac:dyDescent="0.2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75" x14ac:dyDescent="0.25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1.9527490608798104</v>
      </c>
      <c r="I13" s="49">
        <v>1.7661388550548107</v>
      </c>
      <c r="J13" s="49">
        <v>1.478156792339913</v>
      </c>
      <c r="K13" s="49">
        <v>1.5922627823317992</v>
      </c>
      <c r="L13" s="49">
        <v>1.9446218145933614</v>
      </c>
      <c r="M13" s="49">
        <v>2.2691037467258868</v>
      </c>
    </row>
    <row r="14" spans="1:13" ht="15.75" x14ac:dyDescent="0.25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50"/>
    </row>
    <row r="15" spans="1:13" ht="15.75" x14ac:dyDescent="0.25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182.58</v>
      </c>
      <c r="K15" s="41">
        <v>186.06</v>
      </c>
      <c r="L15" s="41">
        <v>190.5</v>
      </c>
      <c r="M15" s="41">
        <v>195.82</v>
      </c>
    </row>
    <row r="16" spans="1:13" ht="15.75" x14ac:dyDescent="0.25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30"/>
    </row>
    <row r="17" spans="1:15" ht="15.75" x14ac:dyDescent="0.2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47300</v>
      </c>
      <c r="K18" s="22">
        <v>48000</v>
      </c>
      <c r="L18" s="22">
        <v>48700</v>
      </c>
      <c r="M18" s="22">
        <v>49700</v>
      </c>
      <c r="N18" s="20"/>
      <c r="O18" s="20"/>
    </row>
    <row r="19" spans="1:15" ht="15.75" x14ac:dyDescent="0.25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66800</v>
      </c>
      <c r="K19" s="22">
        <v>68100</v>
      </c>
      <c r="L19" s="22">
        <v>69700</v>
      </c>
      <c r="M19" s="22">
        <v>71600</v>
      </c>
      <c r="N19" s="20"/>
      <c r="O19" s="20"/>
    </row>
    <row r="20" spans="1:15" ht="15.75" x14ac:dyDescent="0.2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1.5528830917552083</v>
      </c>
      <c r="J21" s="49">
        <v>1.557059325931287</v>
      </c>
      <c r="K21" s="49">
        <v>2</v>
      </c>
      <c r="L21" s="49">
        <v>2</v>
      </c>
      <c r="M21" s="49">
        <v>2</v>
      </c>
      <c r="N21" s="20"/>
      <c r="O21" s="20"/>
    </row>
    <row r="22" spans="1:15" ht="15.75" x14ac:dyDescent="0.2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-0.71</v>
      </c>
      <c r="I23" s="49">
        <v>-0.43</v>
      </c>
      <c r="J23" s="49">
        <v>-0.44</v>
      </c>
      <c r="K23" s="49">
        <v>-0.41</v>
      </c>
      <c r="L23" s="49">
        <v>-0.17</v>
      </c>
      <c r="M23" s="49">
        <v>0.12</v>
      </c>
      <c r="N23" s="20"/>
      <c r="O23" s="20"/>
    </row>
    <row r="24" spans="1:15" ht="15.75" x14ac:dyDescent="0.25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-0.7</v>
      </c>
      <c r="I24" s="49">
        <v>-0.44</v>
      </c>
      <c r="J24" s="49">
        <v>-0.44</v>
      </c>
      <c r="K24" s="49">
        <v>-0.4</v>
      </c>
      <c r="L24" s="49">
        <v>-0.14000000000000001</v>
      </c>
      <c r="M24" s="49">
        <v>0.17</v>
      </c>
      <c r="N24" s="20"/>
      <c r="O24" s="20"/>
    </row>
    <row r="25" spans="1:15" ht="15.75" x14ac:dyDescent="0.25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-0.41</v>
      </c>
      <c r="J25" s="49">
        <v>-0.39</v>
      </c>
      <c r="K25" s="49">
        <v>-0.01</v>
      </c>
      <c r="L25" s="49">
        <v>0.47</v>
      </c>
      <c r="M25" s="49">
        <v>1</v>
      </c>
      <c r="N25" s="20"/>
      <c r="O25" s="20"/>
    </row>
    <row r="26" spans="1:15" ht="15.75" x14ac:dyDescent="0.25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0.65</v>
      </c>
      <c r="I26" s="49">
        <v>0</v>
      </c>
      <c r="J26" s="49">
        <v>7.0000000000000007E-2</v>
      </c>
      <c r="K26" s="49">
        <v>0.53</v>
      </c>
      <c r="L26" s="49">
        <v>1</v>
      </c>
      <c r="M26" s="49">
        <v>1.43</v>
      </c>
      <c r="N26"/>
      <c r="O26" s="32"/>
    </row>
    <row r="27" spans="1:15" ht="15.75" x14ac:dyDescent="0.2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20"/>
      <c r="N27" s="32"/>
      <c r="O27" s="32"/>
    </row>
    <row r="28" spans="1:15" ht="15.75" x14ac:dyDescent="0.25">
      <c r="A28" s="2"/>
      <c r="B28" s="2" t="s">
        <v>17</v>
      </c>
      <c r="C28" s="2"/>
      <c r="D28" s="2"/>
      <c r="E28" s="2"/>
      <c r="F28" s="49">
        <v>2.1653918728312904</v>
      </c>
      <c r="G28" s="49">
        <v>2.6646911472579804</v>
      </c>
      <c r="H28" s="49">
        <v>2.4295135829192072</v>
      </c>
      <c r="I28" s="49">
        <v>1.1884301400934438</v>
      </c>
      <c r="J28" s="49">
        <v>0.8101618506100472</v>
      </c>
      <c r="K28" s="49">
        <v>1.5737561435741121</v>
      </c>
      <c r="L28" s="49">
        <v>1.8148058708245429</v>
      </c>
      <c r="M28" s="49">
        <v>1.7060665941730946</v>
      </c>
      <c r="N28" s="32"/>
      <c r="O28" s="32"/>
    </row>
    <row r="29" spans="1:15" ht="15.75" x14ac:dyDescent="0.25">
      <c r="A29" s="2"/>
      <c r="B29" s="2" t="s">
        <v>18</v>
      </c>
      <c r="C29" s="2"/>
      <c r="D29" s="2"/>
      <c r="E29" s="2"/>
      <c r="F29" s="49">
        <v>4.378248657695516</v>
      </c>
      <c r="G29" s="49">
        <v>5.3710902093879076</v>
      </c>
      <c r="H29" s="49">
        <v>4.6012526168317747</v>
      </c>
      <c r="I29" s="49">
        <v>3.8326307618721245</v>
      </c>
      <c r="J29" s="49">
        <v>2.531390762108443</v>
      </c>
      <c r="K29" s="49">
        <v>3.4351121822821629</v>
      </c>
      <c r="L29" s="49">
        <v>3.6549375363956971</v>
      </c>
      <c r="M29" s="49">
        <v>3.5535774832382794</v>
      </c>
      <c r="N29" s="32"/>
      <c r="O29" s="32"/>
    </row>
    <row r="30" spans="1:15" ht="15.75" x14ac:dyDescent="0.25">
      <c r="A30" s="2"/>
      <c r="B30" s="2" t="s">
        <v>19</v>
      </c>
      <c r="C30" s="2"/>
      <c r="D30" s="2"/>
      <c r="E30" s="2"/>
      <c r="F30" s="22">
        <v>4385.4970000000003</v>
      </c>
      <c r="G30" s="22">
        <v>4621.0460000000003</v>
      </c>
      <c r="H30" s="22">
        <v>4833.6719999999996</v>
      </c>
      <c r="I30" s="22">
        <v>5018.9287999999997</v>
      </c>
      <c r="J30" s="22">
        <v>5145.9775</v>
      </c>
      <c r="K30" s="22">
        <v>5322.7475999999997</v>
      </c>
      <c r="L30" s="22">
        <v>5517.2907000000005</v>
      </c>
      <c r="M30" s="22">
        <v>5713.3519000000006</v>
      </c>
      <c r="N30" s="20"/>
      <c r="O30" s="20"/>
    </row>
    <row r="31" spans="1:15" ht="15.75" x14ac:dyDescent="0.2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3" s="9" customFormat="1" ht="18.75" x14ac:dyDescent="0.3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  <c r="M33" s="7">
        <v>2023</v>
      </c>
    </row>
    <row r="34" spans="1:13" ht="15.75" x14ac:dyDescent="0.2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  <c r="M34" s="20"/>
    </row>
    <row r="35" spans="1:13" s="4" customFormat="1" ht="42.75" customHeight="1" x14ac:dyDescent="0.2">
      <c r="A35" s="12" t="s">
        <v>21</v>
      </c>
      <c r="B35" s="15"/>
      <c r="C35" s="15"/>
      <c r="D35" s="15"/>
      <c r="E35" s="15"/>
      <c r="I35" s="27"/>
      <c r="J35" s="27"/>
    </row>
    <row r="36" spans="1:13" ht="19.5" customHeight="1" x14ac:dyDescent="0.25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  <c r="M36" s="16"/>
    </row>
    <row r="37" spans="1:13" ht="15.75" x14ac:dyDescent="0.25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13170200</v>
      </c>
      <c r="J37" s="27">
        <v>14868800</v>
      </c>
      <c r="K37" s="27">
        <v>14331300</v>
      </c>
      <c r="L37" s="27">
        <v>14416900</v>
      </c>
      <c r="M37" s="27">
        <v>14596400</v>
      </c>
    </row>
    <row r="38" spans="1:13" ht="14.1" customHeight="1" x14ac:dyDescent="0.25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  <c r="M38" s="20"/>
    </row>
    <row r="39" spans="1:13" ht="14.1" customHeight="1" x14ac:dyDescent="0.25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5276000</v>
      </c>
      <c r="J39" s="22">
        <v>5093000</v>
      </c>
      <c r="K39" s="22">
        <v>4391000</v>
      </c>
      <c r="L39" s="22">
        <v>3764000</v>
      </c>
      <c r="M39" s="22">
        <v>3208000</v>
      </c>
    </row>
    <row r="40" spans="1:13" ht="15.75" x14ac:dyDescent="0.25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7886000</v>
      </c>
      <c r="J40" s="22">
        <v>9768000</v>
      </c>
      <c r="K40" s="22">
        <v>9933000</v>
      </c>
      <c r="L40" s="22">
        <v>10646000</v>
      </c>
      <c r="M40" s="22">
        <v>11382000</v>
      </c>
    </row>
    <row r="41" spans="1:13" ht="12.75" customHeight="1" x14ac:dyDescent="0.25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  <c r="M41" s="20"/>
    </row>
    <row r="42" spans="1:13" ht="15.75" x14ac:dyDescent="0.25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662300</v>
      </c>
      <c r="J42" s="22">
        <v>747300</v>
      </c>
      <c r="K42" s="22">
        <v>715600</v>
      </c>
      <c r="L42" s="22">
        <v>722200</v>
      </c>
      <c r="M42" s="22">
        <v>727500</v>
      </c>
    </row>
    <row r="43" spans="1:13" ht="12" customHeight="1" x14ac:dyDescent="0.25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  <c r="M43" s="20"/>
    </row>
    <row r="44" spans="1:13" ht="15.75" x14ac:dyDescent="0.25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220700</v>
      </c>
      <c r="J44" s="22">
        <v>214500</v>
      </c>
      <c r="K44" s="22">
        <v>185500</v>
      </c>
      <c r="L44" s="22">
        <v>159900</v>
      </c>
      <c r="M44" s="22">
        <v>136300</v>
      </c>
    </row>
    <row r="45" spans="1:13" ht="15.75" x14ac:dyDescent="0.25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185700</v>
      </c>
      <c r="J45" s="22">
        <v>181100</v>
      </c>
      <c r="K45" s="22">
        <v>157300</v>
      </c>
      <c r="L45" s="22">
        <v>136100</v>
      </c>
      <c r="M45" s="22">
        <v>116500</v>
      </c>
    </row>
    <row r="46" spans="1:13" ht="15.75" x14ac:dyDescent="0.25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35000</v>
      </c>
      <c r="J46" s="22">
        <v>33400</v>
      </c>
      <c r="K46" s="22">
        <v>28200</v>
      </c>
      <c r="L46" s="22">
        <v>23800</v>
      </c>
      <c r="M46" s="22">
        <v>19800</v>
      </c>
    </row>
    <row r="47" spans="1:13" ht="13.5" customHeight="1" x14ac:dyDescent="0.25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  <c r="M47" s="20"/>
    </row>
    <row r="48" spans="1:13" ht="15.75" x14ac:dyDescent="0.25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441600</v>
      </c>
      <c r="J48" s="22">
        <v>532800</v>
      </c>
      <c r="K48" s="22">
        <v>530100</v>
      </c>
      <c r="L48" s="22">
        <v>562300</v>
      </c>
      <c r="M48" s="22">
        <v>591200</v>
      </c>
    </row>
    <row r="49" spans="1:13" ht="15.75" x14ac:dyDescent="0.25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330800</v>
      </c>
      <c r="J49" s="22">
        <v>396600</v>
      </c>
      <c r="K49" s="22">
        <v>392200</v>
      </c>
      <c r="L49" s="22">
        <v>413700</v>
      </c>
      <c r="M49" s="22">
        <v>432800</v>
      </c>
    </row>
    <row r="50" spans="1:13" ht="15.75" x14ac:dyDescent="0.25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110800</v>
      </c>
      <c r="J50" s="22">
        <v>136200</v>
      </c>
      <c r="K50" s="22">
        <v>137900</v>
      </c>
      <c r="L50" s="22">
        <v>148600</v>
      </c>
      <c r="M50" s="22">
        <v>158400</v>
      </c>
    </row>
    <row r="51" spans="1:13" ht="13.5" customHeight="1" x14ac:dyDescent="0.25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  <c r="M51" s="20"/>
    </row>
    <row r="52" spans="1:13" ht="15.75" x14ac:dyDescent="0.25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19900</v>
      </c>
      <c r="J52" s="22">
        <v>19900</v>
      </c>
      <c r="K52" s="22">
        <v>20000</v>
      </c>
      <c r="L52" s="22">
        <v>20000</v>
      </c>
      <c r="M52" s="22">
        <v>20000</v>
      </c>
    </row>
    <row r="53" spans="1:13" ht="12.75" customHeight="1" x14ac:dyDescent="0.25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  <c r="M53" s="20"/>
    </row>
    <row r="54" spans="1:13" ht="15.75" x14ac:dyDescent="0.25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24100</v>
      </c>
      <c r="J54" s="22">
        <v>23900</v>
      </c>
      <c r="K54" s="22">
        <v>23800</v>
      </c>
      <c r="L54" s="22">
        <v>23700</v>
      </c>
      <c r="M54" s="22">
        <v>23700</v>
      </c>
    </row>
    <row r="55" spans="1:13" ht="15.75" x14ac:dyDescent="0.25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24700</v>
      </c>
      <c r="J55" s="22">
        <v>24500</v>
      </c>
      <c r="K55" s="22">
        <v>24300</v>
      </c>
      <c r="L55" s="22">
        <v>24100</v>
      </c>
      <c r="M55" s="22">
        <v>24000</v>
      </c>
    </row>
    <row r="56" spans="1:13" ht="15.75" x14ac:dyDescent="0.25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20500</v>
      </c>
      <c r="J56" s="22">
        <v>20800</v>
      </c>
      <c r="K56" s="22">
        <v>21100</v>
      </c>
      <c r="L56" s="22">
        <v>21400</v>
      </c>
      <c r="M56" s="22">
        <v>21800</v>
      </c>
    </row>
    <row r="57" spans="1:13" ht="15.75" customHeight="1" x14ac:dyDescent="0.25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  <c r="M57" s="20"/>
    </row>
    <row r="58" spans="1:13" ht="15.75" x14ac:dyDescent="0.25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17800</v>
      </c>
      <c r="J58" s="22">
        <v>18300</v>
      </c>
      <c r="K58" s="22">
        <v>18700</v>
      </c>
      <c r="L58" s="22">
        <v>18900</v>
      </c>
      <c r="M58" s="22">
        <v>19200</v>
      </c>
    </row>
    <row r="59" spans="1:13" ht="15.75" x14ac:dyDescent="0.25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17000</v>
      </c>
      <c r="J59" s="22">
        <v>17400</v>
      </c>
      <c r="K59" s="22">
        <v>17700</v>
      </c>
      <c r="L59" s="22">
        <v>17900</v>
      </c>
      <c r="M59" s="22">
        <v>18200</v>
      </c>
    </row>
    <row r="60" spans="1:13" ht="15.75" x14ac:dyDescent="0.25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20300</v>
      </c>
      <c r="J60" s="22">
        <v>21000</v>
      </c>
      <c r="K60" s="22">
        <v>21500</v>
      </c>
      <c r="L60" s="22">
        <v>21700</v>
      </c>
      <c r="M60" s="22">
        <v>22100</v>
      </c>
    </row>
    <row r="61" spans="1:13" ht="13.5" customHeight="1" x14ac:dyDescent="0.25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  <c r="M61" s="20"/>
    </row>
    <row r="62" spans="1:13" ht="15.75" x14ac:dyDescent="0.25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0.99337244999999996</v>
      </c>
      <c r="J62" s="29">
        <v>0.99287099999999995</v>
      </c>
      <c r="K62" s="29">
        <v>0.99287099999999995</v>
      </c>
      <c r="L62" s="29">
        <v>0.99287099999999995</v>
      </c>
      <c r="M62" s="29">
        <v>0.99287099999999995</v>
      </c>
    </row>
    <row r="63" spans="1:13" ht="15.75" x14ac:dyDescent="0.25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1.0025964000000001</v>
      </c>
      <c r="J63" s="29">
        <v>1.0025964000000001</v>
      </c>
      <c r="K63" s="29">
        <v>1.0010910000000002</v>
      </c>
      <c r="L63" s="29">
        <v>1.0010910000000002</v>
      </c>
      <c r="M63" s="29">
        <v>1.0010910000000002</v>
      </c>
    </row>
    <row r="64" spans="1:13" ht="13.5" customHeight="1" x14ac:dyDescent="0.25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  <c r="M64" s="30"/>
    </row>
    <row r="65" spans="1:14" ht="13.5" hidden="1" customHeight="1" x14ac:dyDescent="0.25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0"/>
    </row>
    <row r="66" spans="1:14" ht="13.5" hidden="1" customHeight="1" x14ac:dyDescent="0.25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30"/>
      <c r="N66" s="20"/>
    </row>
    <row r="67" spans="1:14" ht="15.75" x14ac:dyDescent="0.25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8200</v>
      </c>
      <c r="J67" s="22">
        <v>7800</v>
      </c>
      <c r="K67" s="22">
        <v>7300</v>
      </c>
      <c r="L67" s="22">
        <v>6900</v>
      </c>
      <c r="M67" s="22">
        <v>6400</v>
      </c>
      <c r="N67" s="20"/>
    </row>
    <row r="68" spans="1:14" ht="15.75" x14ac:dyDescent="0.25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648</v>
      </c>
      <c r="J68" s="22">
        <v>608</v>
      </c>
      <c r="K68" s="22">
        <v>568</v>
      </c>
      <c r="L68" s="22">
        <v>528</v>
      </c>
      <c r="M68" s="22">
        <v>488</v>
      </c>
      <c r="N68" s="20"/>
    </row>
    <row r="69" spans="1:14" ht="15.75" x14ac:dyDescent="0.25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0.27150000000000002</v>
      </c>
      <c r="J69" s="30">
        <v>0.27</v>
      </c>
      <c r="K69" s="30">
        <v>0.26850000000000002</v>
      </c>
      <c r="L69" s="30">
        <v>0.26700000000000002</v>
      </c>
      <c r="M69" s="30">
        <v>0.26550000000000001</v>
      </c>
      <c r="N69" s="20"/>
    </row>
    <row r="70" spans="1:14" s="4" customFormat="1" ht="15.75" x14ac:dyDescent="0.25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  <c r="M70" s="35"/>
    </row>
    <row r="71" spans="1:14" ht="15.75" x14ac:dyDescent="0.25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36"/>
      <c r="N71" s="20"/>
    </row>
    <row r="72" spans="1:14" ht="15.75" x14ac:dyDescent="0.25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10369400</v>
      </c>
      <c r="J72" s="23">
        <v>9891400</v>
      </c>
      <c r="K72" s="23">
        <v>9256800</v>
      </c>
      <c r="L72" s="23">
        <v>8683200</v>
      </c>
      <c r="M72" s="23">
        <v>8158400</v>
      </c>
      <c r="N72" s="20"/>
    </row>
    <row r="73" spans="1:14" ht="12" customHeight="1" x14ac:dyDescent="0.25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18"/>
      <c r="N73" s="20"/>
    </row>
    <row r="74" spans="1:14" ht="16.5" customHeight="1" x14ac:dyDescent="0.25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9648900</v>
      </c>
      <c r="J74" s="24">
        <v>9159300</v>
      </c>
      <c r="K74" s="24">
        <v>8537700</v>
      </c>
      <c r="L74" s="24">
        <v>7966700</v>
      </c>
      <c r="M74" s="24">
        <v>7439500</v>
      </c>
      <c r="N74" s="20"/>
    </row>
    <row r="75" spans="1:14" ht="15.75" x14ac:dyDescent="0.25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76700</v>
      </c>
      <c r="J75" s="24">
        <v>61400</v>
      </c>
      <c r="K75" s="24">
        <v>47900</v>
      </c>
      <c r="L75" s="24">
        <v>36400</v>
      </c>
      <c r="M75" s="24">
        <v>27300</v>
      </c>
      <c r="N75" s="20"/>
    </row>
    <row r="76" spans="1:14" ht="12" customHeight="1" x14ac:dyDescent="0.25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18"/>
      <c r="N76" s="20"/>
    </row>
    <row r="77" spans="1:14" ht="16.5" customHeight="1" x14ac:dyDescent="0.25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234500</v>
      </c>
      <c r="J77" s="24">
        <v>222700</v>
      </c>
      <c r="K77" s="24">
        <v>211500</v>
      </c>
      <c r="L77" s="24">
        <v>200300</v>
      </c>
      <c r="M77" s="24">
        <v>189200</v>
      </c>
      <c r="N77" s="20"/>
    </row>
    <row r="78" spans="1:14" ht="15.75" x14ac:dyDescent="0.25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4">
        <v>1200</v>
      </c>
      <c r="N78" s="20"/>
    </row>
    <row r="79" spans="1:14" ht="9.75" customHeight="1" x14ac:dyDescent="0.25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18"/>
      <c r="N79" s="20"/>
    </row>
    <row r="80" spans="1:14" ht="16.5" customHeight="1" x14ac:dyDescent="0.25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41100</v>
      </c>
      <c r="J80" s="24">
        <v>41100</v>
      </c>
      <c r="K80" s="24">
        <v>40400</v>
      </c>
      <c r="L80" s="24">
        <v>39800</v>
      </c>
      <c r="M80" s="24">
        <v>39300</v>
      </c>
      <c r="N80" s="20"/>
    </row>
    <row r="81" spans="1:13" ht="15.75" x14ac:dyDescent="0.25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24400</v>
      </c>
      <c r="J81" s="24">
        <v>24200</v>
      </c>
      <c r="K81" s="24">
        <v>23700</v>
      </c>
      <c r="L81" s="24">
        <v>23100</v>
      </c>
      <c r="M81" s="24">
        <v>22400</v>
      </c>
    </row>
    <row r="82" spans="1:13" ht="9.75" customHeight="1" x14ac:dyDescent="0.25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  <c r="M82" s="18"/>
    </row>
    <row r="83" spans="1:13" ht="15" customHeight="1" x14ac:dyDescent="0.25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1.0006500899999999</v>
      </c>
      <c r="J83" s="25">
        <v>1.0003314948682407</v>
      </c>
      <c r="K83" s="25">
        <v>1.0003314948682407</v>
      </c>
      <c r="L83" s="25">
        <v>1.0003314948682407</v>
      </c>
      <c r="M83" s="25">
        <v>1.0003314948682407</v>
      </c>
    </row>
    <row r="84" spans="1:13" ht="15.75" x14ac:dyDescent="0.25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1.0037014478468715</v>
      </c>
      <c r="J84" s="25">
        <v>1.0037014478468715</v>
      </c>
      <c r="K84" s="25">
        <v>1.0037014478468715</v>
      </c>
      <c r="L84" s="25">
        <v>1.0037014478468715</v>
      </c>
      <c r="M84" s="25">
        <v>1.0037014478468715</v>
      </c>
    </row>
    <row r="85" spans="1:13" ht="12" customHeight="1" x14ac:dyDescent="0.25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  <c r="M85" s="18"/>
    </row>
    <row r="86" spans="1:13" ht="16.5" customHeight="1" x14ac:dyDescent="0.25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301100</v>
      </c>
      <c r="J86" s="24">
        <v>325800</v>
      </c>
      <c r="K86" s="24">
        <v>328600</v>
      </c>
      <c r="L86" s="24">
        <v>334400</v>
      </c>
      <c r="M86" s="24">
        <v>340800</v>
      </c>
    </row>
    <row r="87" spans="1:13" ht="15.75" x14ac:dyDescent="0.25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73500</v>
      </c>
      <c r="J87" s="24">
        <v>73300</v>
      </c>
      <c r="K87" s="24">
        <v>73900</v>
      </c>
      <c r="L87" s="24">
        <v>73800</v>
      </c>
      <c r="M87" s="24">
        <v>74200</v>
      </c>
    </row>
    <row r="88" spans="1:13" ht="12" customHeight="1" x14ac:dyDescent="0.25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  <c r="M88" s="18"/>
    </row>
    <row r="89" spans="1:13" ht="15" customHeight="1" x14ac:dyDescent="0.25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3220</v>
      </c>
      <c r="J89" s="24">
        <v>3220</v>
      </c>
      <c r="K89" s="24">
        <v>3200</v>
      </c>
      <c r="L89" s="24">
        <v>3170</v>
      </c>
      <c r="M89" s="24">
        <v>3140</v>
      </c>
    </row>
    <row r="90" spans="1:13" ht="15.75" x14ac:dyDescent="0.25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2160</v>
      </c>
      <c r="J90" s="24">
        <v>2160</v>
      </c>
      <c r="K90" s="24">
        <v>2140</v>
      </c>
      <c r="L90" s="24">
        <v>2100</v>
      </c>
      <c r="M90" s="24">
        <v>2070</v>
      </c>
    </row>
    <row r="91" spans="1:13" ht="13.5" customHeight="1" x14ac:dyDescent="0.25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  <c r="M91" s="26"/>
    </row>
    <row r="92" spans="1:13" ht="15.75" customHeight="1" x14ac:dyDescent="0.25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83000</v>
      </c>
      <c r="J92" s="24">
        <v>88700</v>
      </c>
      <c r="K92" s="24">
        <v>90100</v>
      </c>
      <c r="L92" s="24">
        <v>92600</v>
      </c>
      <c r="M92" s="24">
        <v>95300</v>
      </c>
    </row>
    <row r="93" spans="1:13" ht="15.75" x14ac:dyDescent="0.25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27700</v>
      </c>
      <c r="J93" s="24">
        <v>27800</v>
      </c>
      <c r="K93" s="24">
        <v>28300</v>
      </c>
      <c r="L93" s="24">
        <v>28700</v>
      </c>
      <c r="M93" s="24">
        <v>29400</v>
      </c>
    </row>
    <row r="94" spans="1:13" ht="9.9499999999999993" customHeight="1" x14ac:dyDescent="0.25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  <c r="M94" s="19"/>
    </row>
    <row r="95" spans="1:13" ht="15.75" x14ac:dyDescent="0.25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1.1260297987044761</v>
      </c>
      <c r="J95" s="26">
        <v>1.1403136888896348</v>
      </c>
      <c r="K95" s="26">
        <v>1.1403136888896348</v>
      </c>
      <c r="L95" s="26">
        <v>1.1403136888896348</v>
      </c>
      <c r="M95" s="26">
        <v>1.1403136888896348</v>
      </c>
    </row>
    <row r="96" spans="1:13" ht="15.75" x14ac:dyDescent="0.2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  <c r="M96" s="19"/>
    </row>
    <row r="97" spans="1:13" ht="19.5" customHeight="1" x14ac:dyDescent="0.25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197300</v>
      </c>
      <c r="J97" s="24">
        <v>199500</v>
      </c>
      <c r="K97" s="24">
        <v>196400</v>
      </c>
      <c r="L97" s="24">
        <v>198200</v>
      </c>
      <c r="M97" s="24">
        <v>200900</v>
      </c>
    </row>
    <row r="98" spans="1:13" ht="15.75" x14ac:dyDescent="0.25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71900</v>
      </c>
      <c r="J98" s="24">
        <v>72100</v>
      </c>
      <c r="K98" s="24">
        <v>72300</v>
      </c>
      <c r="L98" s="24">
        <v>73700</v>
      </c>
      <c r="M98" s="24">
        <v>75700</v>
      </c>
    </row>
    <row r="99" spans="1:13" ht="11.25" customHeight="1" x14ac:dyDescent="0.25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18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2800</v>
      </c>
      <c r="J100" s="24">
        <v>2790</v>
      </c>
      <c r="K100" s="24">
        <v>2740</v>
      </c>
      <c r="L100" s="24">
        <v>2730</v>
      </c>
      <c r="M100" s="24">
        <v>2730</v>
      </c>
    </row>
    <row r="101" spans="1:13" ht="15.75" x14ac:dyDescent="0.25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2130</v>
      </c>
      <c r="J101" s="24">
        <v>2100</v>
      </c>
      <c r="K101" s="24">
        <v>2060</v>
      </c>
      <c r="L101" s="24">
        <v>2060</v>
      </c>
      <c r="M101" s="24">
        <v>2050</v>
      </c>
    </row>
    <row r="102" spans="1:13" ht="12" customHeight="1" x14ac:dyDescent="0.25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6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69700</v>
      </c>
      <c r="J103" s="24">
        <v>71100</v>
      </c>
      <c r="K103" s="24">
        <v>71500</v>
      </c>
      <c r="L103" s="24">
        <v>72200</v>
      </c>
      <c r="M103" s="24">
        <v>73200</v>
      </c>
    </row>
    <row r="104" spans="1:13" ht="18.75" customHeight="1" x14ac:dyDescent="0.25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33800</v>
      </c>
      <c r="J104" s="24">
        <v>34300</v>
      </c>
      <c r="K104" s="24">
        <v>35000</v>
      </c>
      <c r="L104" s="24">
        <v>35800</v>
      </c>
      <c r="M104" s="24">
        <v>36800</v>
      </c>
    </row>
    <row r="105" spans="1:13" ht="13.5" customHeight="1" x14ac:dyDescent="0.25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19"/>
    </row>
    <row r="106" spans="1:13" ht="15.75" x14ac:dyDescent="0.25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1.0091295445214532</v>
      </c>
      <c r="J106" s="26">
        <v>1.0041112108887869</v>
      </c>
      <c r="K106" s="26">
        <v>1.0041112108887869</v>
      </c>
      <c r="L106" s="26">
        <v>1.0041112108887869</v>
      </c>
      <c r="M106" s="26">
        <v>1.0041112108887869</v>
      </c>
    </row>
    <row r="107" spans="1:13" ht="11.25" customHeight="1" x14ac:dyDescent="0.25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5"/>
    </row>
    <row r="108" spans="1:13" ht="24.95" customHeight="1" x14ac:dyDescent="0.25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</row>
    <row r="109" spans="1:13" s="4" customFormat="1" ht="13.5" customHeight="1" x14ac:dyDescent="0.25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  <c r="M109" s="35"/>
    </row>
    <row r="110" spans="1:13" s="4" customFormat="1" ht="15.75" x14ac:dyDescent="0.25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  <c r="M110" s="36"/>
    </row>
    <row r="111" spans="1:13" ht="18.75" customHeight="1" x14ac:dyDescent="0.25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9124100</v>
      </c>
      <c r="J111" s="27">
        <v>9835400</v>
      </c>
      <c r="K111" s="27">
        <v>10003800</v>
      </c>
      <c r="L111" s="27">
        <v>10178800</v>
      </c>
      <c r="M111" s="27">
        <v>10427500</v>
      </c>
    </row>
    <row r="112" spans="1:13" ht="15.75" x14ac:dyDescent="0.25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9046800</v>
      </c>
      <c r="J112" s="22">
        <v>9767100</v>
      </c>
      <c r="K112" s="22">
        <v>9935500</v>
      </c>
      <c r="L112" s="22">
        <v>10110500</v>
      </c>
      <c r="M112" s="22">
        <v>10359200</v>
      </c>
    </row>
    <row r="113" spans="1:13" ht="15.75" x14ac:dyDescent="0.25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9040000</v>
      </c>
      <c r="J113" s="22">
        <v>9761500</v>
      </c>
      <c r="K113" s="22">
        <v>9930900</v>
      </c>
      <c r="L113" s="22">
        <v>10106600</v>
      </c>
      <c r="M113" s="22">
        <v>10356000</v>
      </c>
    </row>
    <row r="114" spans="1:13" ht="15.75" x14ac:dyDescent="0.25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6800</v>
      </c>
      <c r="J114" s="22">
        <v>5600</v>
      </c>
      <c r="K114" s="22">
        <v>4600</v>
      </c>
      <c r="L114" s="22">
        <v>3900</v>
      </c>
      <c r="M114" s="22">
        <v>3200</v>
      </c>
    </row>
    <row r="115" spans="1:13" ht="9.9499999999999993" customHeight="1" x14ac:dyDescent="0.25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  <c r="M115" s="20"/>
    </row>
    <row r="116" spans="1:13" ht="15.75" x14ac:dyDescent="0.25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77300</v>
      </c>
      <c r="J116" s="22">
        <v>68300</v>
      </c>
      <c r="K116" s="22">
        <v>68300</v>
      </c>
      <c r="L116" s="22">
        <v>68300</v>
      </c>
      <c r="M116" s="22">
        <v>68300</v>
      </c>
    </row>
    <row r="117" spans="1:13" ht="15.75" x14ac:dyDescent="0.2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  <c r="M117" s="20"/>
    </row>
    <row r="118" spans="1:13" ht="15.75" x14ac:dyDescent="0.25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287900</v>
      </c>
      <c r="J118" s="22">
        <v>289200</v>
      </c>
      <c r="K118" s="22">
        <v>293900</v>
      </c>
      <c r="L118" s="22">
        <v>298200</v>
      </c>
      <c r="M118" s="22">
        <v>303300</v>
      </c>
    </row>
    <row r="119" spans="1:13" ht="15.75" x14ac:dyDescent="0.25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287700</v>
      </c>
      <c r="J119" s="22">
        <v>289100</v>
      </c>
      <c r="K119" s="22">
        <v>293800</v>
      </c>
      <c r="L119" s="22">
        <v>298100</v>
      </c>
      <c r="M119" s="22">
        <v>303200</v>
      </c>
    </row>
    <row r="120" spans="1:13" ht="15.75" x14ac:dyDescent="0.25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100</v>
      </c>
      <c r="K120" s="22">
        <v>100</v>
      </c>
      <c r="L120" s="22">
        <v>100</v>
      </c>
      <c r="M120" s="22">
        <v>100</v>
      </c>
    </row>
    <row r="121" spans="1:13" ht="15.75" x14ac:dyDescent="0.2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  <c r="M121" s="20"/>
    </row>
    <row r="122" spans="1:13" ht="15.75" x14ac:dyDescent="0.25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214500</v>
      </c>
      <c r="J122" s="22">
        <v>214000</v>
      </c>
      <c r="K122" s="22">
        <v>216000</v>
      </c>
      <c r="L122" s="22">
        <v>217700</v>
      </c>
      <c r="M122" s="22">
        <v>221400</v>
      </c>
    </row>
    <row r="123" spans="1:13" ht="15.75" x14ac:dyDescent="0.25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73400</v>
      </c>
      <c r="J123" s="22">
        <v>75200</v>
      </c>
      <c r="K123" s="22">
        <v>77900</v>
      </c>
      <c r="L123" s="22">
        <v>80500</v>
      </c>
      <c r="M123" s="22">
        <v>81900</v>
      </c>
    </row>
    <row r="124" spans="1:13" ht="15.75" x14ac:dyDescent="0.2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  <c r="M124" s="20"/>
    </row>
    <row r="125" spans="1:13" ht="15.75" x14ac:dyDescent="0.25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30230</v>
      </c>
      <c r="J125" s="22">
        <v>32470</v>
      </c>
      <c r="K125" s="22">
        <v>32690</v>
      </c>
      <c r="L125" s="22">
        <v>32830</v>
      </c>
      <c r="M125" s="22">
        <v>33070</v>
      </c>
    </row>
    <row r="126" spans="1:13" ht="15.75" x14ac:dyDescent="0.25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30220</v>
      </c>
      <c r="J126" s="22">
        <v>32470</v>
      </c>
      <c r="K126" s="22">
        <v>32690</v>
      </c>
      <c r="L126" s="22">
        <v>32820</v>
      </c>
      <c r="M126" s="22">
        <v>33060</v>
      </c>
    </row>
    <row r="127" spans="1:13" ht="15.75" x14ac:dyDescent="0.25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36610</v>
      </c>
      <c r="J127" s="22">
        <v>36920</v>
      </c>
      <c r="K127" s="22">
        <v>37390</v>
      </c>
      <c r="L127" s="22">
        <v>37850</v>
      </c>
      <c r="M127" s="22">
        <v>38300</v>
      </c>
    </row>
    <row r="128" spans="1:13" ht="12" customHeight="1" x14ac:dyDescent="0.25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  <c r="M128" s="20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30830</v>
      </c>
      <c r="J129" s="22">
        <v>33120</v>
      </c>
      <c r="K129" s="22">
        <v>33340</v>
      </c>
      <c r="L129" s="22">
        <v>33490</v>
      </c>
      <c r="M129" s="22">
        <v>33730</v>
      </c>
      <c r="N129" s="20"/>
      <c r="O129" s="20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28470</v>
      </c>
      <c r="J130" s="22">
        <v>30640</v>
      </c>
      <c r="K130" s="22">
        <v>30900</v>
      </c>
      <c r="L130" s="22">
        <v>31020</v>
      </c>
      <c r="M130" s="22">
        <v>31260</v>
      </c>
      <c r="N130" s="20"/>
      <c r="O130" s="20"/>
    </row>
    <row r="131" spans="1:15" ht="9.9499999999999993" customHeight="1" x14ac:dyDescent="0.25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75" x14ac:dyDescent="0.25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1.0395000000000001</v>
      </c>
      <c r="J132" s="29">
        <v>1.04</v>
      </c>
      <c r="K132" s="29">
        <v>1.034</v>
      </c>
      <c r="L132" s="29">
        <v>1.0329999999999999</v>
      </c>
      <c r="M132" s="29">
        <v>1.0329999999999999</v>
      </c>
      <c r="N132" s="20"/>
      <c r="O132" s="20"/>
    </row>
    <row r="133" spans="1:15" ht="12.75" customHeight="1" x14ac:dyDescent="0.25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75" x14ac:dyDescent="0.25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2800</v>
      </c>
      <c r="J134" s="22">
        <v>2500</v>
      </c>
      <c r="K134" s="22">
        <v>2500</v>
      </c>
      <c r="L134" s="22">
        <v>2500</v>
      </c>
      <c r="M134" s="22">
        <v>2500</v>
      </c>
      <c r="N134" s="20"/>
      <c r="O134" s="20"/>
    </row>
    <row r="135" spans="1:15" ht="19.5" customHeight="1" x14ac:dyDescent="0.25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25750</v>
      </c>
      <c r="J135" s="22">
        <v>25730</v>
      </c>
      <c r="K135" s="22">
        <v>25730</v>
      </c>
      <c r="L135" s="22">
        <v>25730</v>
      </c>
      <c r="M135" s="22">
        <v>25730</v>
      </c>
      <c r="N135" s="20"/>
      <c r="O135" s="20"/>
    </row>
    <row r="136" spans="1:15" s="4" customFormat="1" ht="9.75" customHeight="1" x14ac:dyDescent="0.25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  <c r="M136" s="35"/>
    </row>
    <row r="137" spans="1:15" ht="15.75" x14ac:dyDescent="0.25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36"/>
      <c r="N137" s="20"/>
      <c r="O137" s="20"/>
    </row>
    <row r="138" spans="1:15" ht="15.75" x14ac:dyDescent="0.25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1161200</v>
      </c>
      <c r="J138" s="27">
        <v>1139300</v>
      </c>
      <c r="K138" s="27">
        <v>1176100</v>
      </c>
      <c r="L138" s="27">
        <v>1226700</v>
      </c>
      <c r="M138" s="27">
        <v>1282000</v>
      </c>
      <c r="N138" s="20"/>
      <c r="O138" s="20"/>
    </row>
    <row r="139" spans="1:15" ht="15.75" x14ac:dyDescent="0.25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1161200</v>
      </c>
      <c r="J139" s="22">
        <v>1139300</v>
      </c>
      <c r="K139" s="22">
        <v>1176100</v>
      </c>
      <c r="L139" s="22">
        <v>1226700</v>
      </c>
      <c r="M139" s="22">
        <v>1282000</v>
      </c>
      <c r="N139" s="20"/>
      <c r="O139" s="20"/>
    </row>
    <row r="140" spans="1:15" ht="15.75" x14ac:dyDescent="0.25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667200</v>
      </c>
      <c r="J140" s="22">
        <v>690600</v>
      </c>
      <c r="K140" s="22">
        <v>701500</v>
      </c>
      <c r="L140" s="22">
        <v>719400</v>
      </c>
      <c r="M140" s="22">
        <v>739200</v>
      </c>
      <c r="N140" s="20"/>
      <c r="O140" s="20"/>
    </row>
    <row r="141" spans="1:15" ht="15.75" x14ac:dyDescent="0.25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493900</v>
      </c>
      <c r="J141" s="22">
        <v>448700</v>
      </c>
      <c r="K141" s="22">
        <v>474600</v>
      </c>
      <c r="L141" s="22">
        <v>507300</v>
      </c>
      <c r="M141" s="22">
        <v>542800</v>
      </c>
      <c r="N141" s="20"/>
      <c r="O141" s="20"/>
    </row>
    <row r="142" spans="1:15" ht="15.75" x14ac:dyDescent="0.2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2"/>
      <c r="N142" s="20"/>
      <c r="O142" s="20"/>
    </row>
    <row r="143" spans="1:15" ht="15.75" x14ac:dyDescent="0.25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24700</v>
      </c>
      <c r="J143" s="22">
        <v>24400</v>
      </c>
      <c r="K143" s="22">
        <v>25300</v>
      </c>
      <c r="L143" s="22">
        <v>26100</v>
      </c>
      <c r="M143" s="22">
        <v>27000</v>
      </c>
      <c r="N143" s="20"/>
      <c r="O143" s="20"/>
    </row>
    <row r="144" spans="1:15" ht="15.75" x14ac:dyDescent="0.25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6800</v>
      </c>
      <c r="J144" s="22">
        <v>7000</v>
      </c>
      <c r="K144" s="22">
        <v>7100</v>
      </c>
      <c r="L144" s="22">
        <v>7200</v>
      </c>
      <c r="M144" s="22">
        <v>7300</v>
      </c>
      <c r="N144" s="20"/>
      <c r="O144" s="20"/>
    </row>
    <row r="145" spans="1:22" ht="15.75" x14ac:dyDescent="0.25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18000</v>
      </c>
      <c r="J145" s="22">
        <v>17400</v>
      </c>
      <c r="K145" s="22">
        <v>18100</v>
      </c>
      <c r="L145" s="22">
        <v>18900</v>
      </c>
      <c r="M145" s="22">
        <v>19700</v>
      </c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75" x14ac:dyDescent="0.2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2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75" x14ac:dyDescent="0.25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43530</v>
      </c>
      <c r="J147" s="22">
        <v>44050</v>
      </c>
      <c r="K147" s="22">
        <v>44420</v>
      </c>
      <c r="L147" s="22">
        <v>44800</v>
      </c>
      <c r="M147" s="22">
        <v>45240</v>
      </c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75" x14ac:dyDescent="0.25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91530</v>
      </c>
      <c r="J148" s="22">
        <v>92670</v>
      </c>
      <c r="K148" s="22">
        <v>93860</v>
      </c>
      <c r="L148" s="22">
        <v>95050</v>
      </c>
      <c r="M148" s="22">
        <v>96590</v>
      </c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75" x14ac:dyDescent="0.25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25480</v>
      </c>
      <c r="J149" s="22">
        <v>24370</v>
      </c>
      <c r="K149" s="22">
        <v>24980</v>
      </c>
      <c r="L149" s="22">
        <v>25600</v>
      </c>
      <c r="M149" s="22">
        <v>26240</v>
      </c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 x14ac:dyDescent="0.25">
      <c r="A150" s="3"/>
      <c r="B150" s="20"/>
      <c r="C150" s="52"/>
      <c r="D150" s="52"/>
      <c r="E150" s="52"/>
      <c r="F150" s="22"/>
      <c r="G150" s="22"/>
      <c r="H150" s="22"/>
      <c r="I150" s="22"/>
      <c r="J150" s="22"/>
      <c r="K150" s="22"/>
      <c r="L150" s="22"/>
      <c r="M150" s="22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5" customHeight="1" x14ac:dyDescent="0.25">
      <c r="A151" s="3"/>
      <c r="B151" s="14"/>
      <c r="C151" s="51" t="s">
        <v>98</v>
      </c>
      <c r="D151" s="51"/>
      <c r="E151" s="51"/>
      <c r="F151" s="29">
        <v>1.0482689999999999</v>
      </c>
      <c r="G151" s="29">
        <v>1.0552680000000001</v>
      </c>
      <c r="H151" s="29">
        <v>1.0753569999999999</v>
      </c>
      <c r="I151" s="29">
        <v>1.0780000000000001</v>
      </c>
      <c r="J151" s="29">
        <v>1.06</v>
      </c>
      <c r="K151" s="29">
        <v>1.048</v>
      </c>
      <c r="L151" s="29">
        <v>1.048</v>
      </c>
      <c r="M151" s="29">
        <v>1.048</v>
      </c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75" x14ac:dyDescent="0.2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75" x14ac:dyDescent="0.2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75" x14ac:dyDescent="0.25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13900</v>
      </c>
      <c r="J154" s="22">
        <v>13600</v>
      </c>
      <c r="K154" s="22">
        <v>14000</v>
      </c>
      <c r="L154" s="22">
        <v>14400</v>
      </c>
      <c r="M154" s="22">
        <v>14900</v>
      </c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75" x14ac:dyDescent="0.25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10800</v>
      </c>
      <c r="J155" s="22">
        <v>10800</v>
      </c>
      <c r="K155" s="22">
        <v>11300</v>
      </c>
      <c r="L155" s="22">
        <v>11700</v>
      </c>
      <c r="M155" s="22">
        <v>12100</v>
      </c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75" x14ac:dyDescent="0.2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2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75" x14ac:dyDescent="0.25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46900</v>
      </c>
      <c r="J157" s="22">
        <v>49600</v>
      </c>
      <c r="K157" s="22">
        <v>48900</v>
      </c>
      <c r="L157" s="22">
        <v>48700</v>
      </c>
      <c r="M157" s="22">
        <v>48900</v>
      </c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75" x14ac:dyDescent="0.25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34900</v>
      </c>
      <c r="J158" s="22">
        <v>35700</v>
      </c>
      <c r="K158" s="22">
        <v>34700</v>
      </c>
      <c r="L158" s="22">
        <v>34600</v>
      </c>
      <c r="M158" s="22">
        <v>34700</v>
      </c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75" x14ac:dyDescent="0.2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2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75" x14ac:dyDescent="0.25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733000</v>
      </c>
      <c r="J160" s="22">
        <v>724000</v>
      </c>
      <c r="K160" s="22">
        <v>749000</v>
      </c>
      <c r="L160" s="22">
        <v>779000</v>
      </c>
      <c r="M160" s="22">
        <v>812000</v>
      </c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75" x14ac:dyDescent="0.25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428000</v>
      </c>
      <c r="J161" s="22">
        <v>415000</v>
      </c>
      <c r="K161" s="22">
        <v>427000</v>
      </c>
      <c r="L161" s="22">
        <v>448000</v>
      </c>
      <c r="M161" s="22">
        <v>470000</v>
      </c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75" x14ac:dyDescent="0.25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34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5.75" x14ac:dyDescent="0.25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36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5.75" x14ac:dyDescent="0.25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564000</v>
      </c>
      <c r="J164" s="27">
        <v>627000</v>
      </c>
      <c r="K164" s="27">
        <v>606000</v>
      </c>
      <c r="L164" s="27">
        <v>620000</v>
      </c>
      <c r="M164" s="27">
        <v>630000</v>
      </c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75" x14ac:dyDescent="0.25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37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 x14ac:dyDescent="0.2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34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 x14ac:dyDescent="0.2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M167" s="35"/>
      <c r="P167" s="46"/>
      <c r="Q167" s="46"/>
      <c r="R167" s="46"/>
      <c r="S167" s="46"/>
      <c r="T167" s="46"/>
      <c r="U167" s="46"/>
      <c r="V167" s="46"/>
    </row>
    <row r="168" spans="1:22" ht="21" customHeight="1" x14ac:dyDescent="0.25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36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5.75" x14ac:dyDescent="0.25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995700</v>
      </c>
      <c r="J169" s="27">
        <v>996000</v>
      </c>
      <c r="K169" s="27">
        <v>1009500</v>
      </c>
      <c r="L169" s="27">
        <v>1027400</v>
      </c>
      <c r="M169" s="27">
        <v>1049800</v>
      </c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 x14ac:dyDescent="0.25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 x14ac:dyDescent="0.25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741600</v>
      </c>
      <c r="J171" s="22">
        <v>769000</v>
      </c>
      <c r="K171" s="22">
        <v>784200</v>
      </c>
      <c r="L171" s="22">
        <v>804800</v>
      </c>
      <c r="M171" s="22">
        <v>828300</v>
      </c>
      <c r="N171" s="20"/>
      <c r="O171" s="20"/>
      <c r="P171"/>
      <c r="Q171"/>
      <c r="R171"/>
      <c r="S171"/>
      <c r="T171"/>
      <c r="U171"/>
      <c r="V171"/>
    </row>
    <row r="172" spans="1:22" ht="15.75" x14ac:dyDescent="0.25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254100</v>
      </c>
      <c r="J172" s="22">
        <v>227000</v>
      </c>
      <c r="K172" s="22">
        <v>225300</v>
      </c>
      <c r="L172" s="22">
        <v>222600</v>
      </c>
      <c r="M172" s="22">
        <v>221500</v>
      </c>
      <c r="N172" s="20"/>
      <c r="O172" s="20"/>
      <c r="P172"/>
      <c r="Q172"/>
      <c r="R172"/>
      <c r="S172"/>
      <c r="T172"/>
      <c r="U172"/>
      <c r="V172"/>
    </row>
    <row r="173" spans="1:22" ht="9" customHeight="1" x14ac:dyDescent="0.25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 x14ac:dyDescent="0.25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22000</v>
      </c>
      <c r="J174" s="22">
        <v>22300</v>
      </c>
      <c r="K174" s="22">
        <v>22600</v>
      </c>
      <c r="L174" s="22">
        <v>23000</v>
      </c>
      <c r="M174" s="22">
        <v>23400</v>
      </c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75" x14ac:dyDescent="0.25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12500</v>
      </c>
      <c r="J175" s="22">
        <v>13000</v>
      </c>
      <c r="K175" s="22">
        <v>12900</v>
      </c>
      <c r="L175" s="22">
        <v>12600</v>
      </c>
      <c r="M175" s="22">
        <v>12400</v>
      </c>
      <c r="N175" s="20"/>
      <c r="O175" s="20"/>
      <c r="P175"/>
      <c r="Q175"/>
      <c r="R175"/>
      <c r="S175"/>
      <c r="T175"/>
      <c r="U175"/>
      <c r="V175"/>
    </row>
    <row r="176" spans="1:22" ht="9" customHeight="1" x14ac:dyDescent="0.25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2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 x14ac:dyDescent="0.25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32700</v>
      </c>
      <c r="J177" s="22">
        <v>33500</v>
      </c>
      <c r="K177" s="22">
        <v>33600</v>
      </c>
      <c r="L177" s="22">
        <v>33900</v>
      </c>
      <c r="M177" s="22">
        <v>34400</v>
      </c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75" x14ac:dyDescent="0.25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16700</v>
      </c>
      <c r="K178" s="22">
        <v>16900</v>
      </c>
      <c r="L178" s="22">
        <v>17100</v>
      </c>
      <c r="M178" s="22">
        <v>17400</v>
      </c>
      <c r="N178" s="20"/>
      <c r="O178" s="20"/>
      <c r="P178"/>
      <c r="Q178"/>
      <c r="R178"/>
      <c r="S178"/>
      <c r="T178"/>
      <c r="U178"/>
      <c r="V178"/>
    </row>
    <row r="179" spans="1:22" ht="9" customHeight="1" x14ac:dyDescent="0.25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 x14ac:dyDescent="0.25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0">
        <v>1.03</v>
      </c>
      <c r="J180" s="20">
        <v>1.03</v>
      </c>
      <c r="K180" s="20">
        <v>1.03</v>
      </c>
      <c r="L180" s="20">
        <v>1.03</v>
      </c>
      <c r="M180" s="20">
        <v>1.03</v>
      </c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 x14ac:dyDescent="0.25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1.2501508734696527</v>
      </c>
      <c r="J181" s="28">
        <v>1.0518426434368355</v>
      </c>
      <c r="K181" s="28">
        <v>1.03</v>
      </c>
      <c r="L181" s="28">
        <v>1.03</v>
      </c>
      <c r="M181" s="28">
        <v>1.03</v>
      </c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 x14ac:dyDescent="0.25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  <c r="M182" s="35"/>
    </row>
    <row r="183" spans="1:22" ht="15" customHeight="1" x14ac:dyDescent="0.25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36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5.75" x14ac:dyDescent="0.25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7565300</v>
      </c>
      <c r="K184" s="42">
        <v>7686300</v>
      </c>
      <c r="L184" s="42">
        <v>8121400</v>
      </c>
      <c r="M184" s="42">
        <v>8392300</v>
      </c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75" x14ac:dyDescent="0.25">
      <c r="A185" s="3"/>
      <c r="B185" s="2"/>
      <c r="C185" s="2" t="s">
        <v>116</v>
      </c>
      <c r="D185" s="2"/>
      <c r="E185" s="2"/>
      <c r="F185" s="21">
        <v>6759561.6349520944</v>
      </c>
      <c r="G185" s="21">
        <v>7136600</v>
      </c>
      <c r="H185" s="21">
        <v>7255100</v>
      </c>
      <c r="I185" s="21">
        <v>7455700</v>
      </c>
      <c r="J185" s="21">
        <v>7624600</v>
      </c>
      <c r="K185" s="21">
        <v>7822200</v>
      </c>
      <c r="L185" s="21">
        <v>8088500</v>
      </c>
      <c r="M185" s="21">
        <v>8383000</v>
      </c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75" x14ac:dyDescent="0.25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4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75" x14ac:dyDescent="0.25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4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75" x14ac:dyDescent="0.25">
      <c r="A188" s="3"/>
      <c r="B188" s="2"/>
      <c r="C188" s="2"/>
      <c r="D188" s="2" t="s">
        <v>118</v>
      </c>
      <c r="E188" s="2"/>
      <c r="F188" s="21">
        <v>1793811.6334856679</v>
      </c>
      <c r="G188" s="21">
        <v>1916000</v>
      </c>
      <c r="H188" s="21">
        <v>1943700</v>
      </c>
      <c r="I188" s="21">
        <v>1985400</v>
      </c>
      <c r="J188" s="21">
        <v>2014700</v>
      </c>
      <c r="K188" s="21">
        <v>2061200</v>
      </c>
      <c r="L188" s="21">
        <v>2123200</v>
      </c>
      <c r="M188" s="21">
        <v>2190000</v>
      </c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75" x14ac:dyDescent="0.25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43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1">
        <v>3001893.0279884525</v>
      </c>
      <c r="G190" s="21">
        <v>3159400</v>
      </c>
      <c r="H190" s="21">
        <v>3224000</v>
      </c>
      <c r="I190" s="21">
        <v>3313200</v>
      </c>
      <c r="J190" s="21">
        <v>3383900</v>
      </c>
      <c r="K190" s="21">
        <v>3484500</v>
      </c>
      <c r="L190" s="21">
        <v>3613300</v>
      </c>
      <c r="M190" s="21">
        <v>3753000</v>
      </c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75" x14ac:dyDescent="0.25">
      <c r="A191" s="3"/>
      <c r="B191" s="2"/>
      <c r="C191" s="2"/>
      <c r="D191" s="2" t="s">
        <v>121</v>
      </c>
      <c r="E191" s="2"/>
      <c r="F191" s="21">
        <v>1963856.9734779736</v>
      </c>
      <c r="G191" s="21">
        <v>2061200</v>
      </c>
      <c r="H191" s="21">
        <v>2087400</v>
      </c>
      <c r="I191" s="21">
        <v>2157100</v>
      </c>
      <c r="J191" s="21">
        <v>2226100</v>
      </c>
      <c r="K191" s="21">
        <v>2276600</v>
      </c>
      <c r="L191" s="21">
        <v>2352000</v>
      </c>
      <c r="M191" s="21">
        <v>2439900</v>
      </c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75" x14ac:dyDescent="0.25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44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.75" x14ac:dyDescent="0.25">
      <c r="A193" s="12"/>
      <c r="C193" s="2" t="s">
        <v>122</v>
      </c>
      <c r="D193" s="2"/>
      <c r="E193" s="2"/>
      <c r="F193" s="22">
        <v>36538170.999741048</v>
      </c>
      <c r="G193" s="22">
        <v>38576200</v>
      </c>
      <c r="H193" s="22">
        <v>39216900</v>
      </c>
      <c r="I193" s="22">
        <v>40301100</v>
      </c>
      <c r="J193" s="22">
        <v>41214200</v>
      </c>
      <c r="K193" s="22">
        <v>42282300</v>
      </c>
      <c r="L193" s="22">
        <v>43721700</v>
      </c>
      <c r="M193" s="22">
        <v>45313300</v>
      </c>
    </row>
    <row r="194" spans="1:14" ht="18.75" x14ac:dyDescent="0.25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377825</v>
      </c>
      <c r="I194" s="22">
        <v>378922</v>
      </c>
      <c r="J194" s="22">
        <v>376990</v>
      </c>
      <c r="K194" s="22">
        <v>378186</v>
      </c>
      <c r="L194" s="22">
        <v>381739</v>
      </c>
      <c r="M194" s="22">
        <v>385511</v>
      </c>
      <c r="N194" s="20"/>
    </row>
    <row r="195" spans="1:14" ht="18.75" x14ac:dyDescent="0.25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39"/>
      <c r="N195" s="20"/>
    </row>
    <row r="196" spans="1:14" s="4" customFormat="1" ht="49.5" customHeight="1" x14ac:dyDescent="0.2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  <c r="M196" s="35"/>
    </row>
    <row r="197" spans="1:14" ht="15.75" x14ac:dyDescent="0.25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36"/>
      <c r="N197" s="20"/>
    </row>
    <row r="198" spans="1:14" ht="15.75" x14ac:dyDescent="0.25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317495700</v>
      </c>
      <c r="I198" s="27">
        <v>329396000</v>
      </c>
      <c r="J198" s="27">
        <v>343986000</v>
      </c>
      <c r="K198" s="27">
        <v>352706000</v>
      </c>
      <c r="L198" s="27">
        <v>363801000</v>
      </c>
      <c r="M198" s="27">
        <v>376536000</v>
      </c>
      <c r="N198" s="20"/>
    </row>
    <row r="199" spans="1:14" ht="15.75" x14ac:dyDescent="0.25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307354600</v>
      </c>
      <c r="I199" s="22">
        <v>317676000</v>
      </c>
      <c r="J199" s="22">
        <v>329161000</v>
      </c>
      <c r="K199" s="22">
        <v>335588000</v>
      </c>
      <c r="L199" s="22">
        <v>344077000</v>
      </c>
      <c r="M199" s="22">
        <v>353985000</v>
      </c>
      <c r="N199" s="22"/>
    </row>
    <row r="200" spans="1:14" ht="15.75" x14ac:dyDescent="0.25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2"/>
      <c r="N200" s="20"/>
    </row>
    <row r="201" spans="1:14" ht="15.75" x14ac:dyDescent="0.25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314758000</v>
      </c>
      <c r="J201" s="22">
        <v>326127000</v>
      </c>
      <c r="K201" s="22">
        <v>332426000</v>
      </c>
      <c r="L201" s="22">
        <v>340838000</v>
      </c>
      <c r="M201" s="22">
        <v>350670000</v>
      </c>
      <c r="N201" s="20"/>
    </row>
    <row r="202" spans="1:14" ht="15.75" x14ac:dyDescent="0.25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2911300</v>
      </c>
      <c r="I202" s="22">
        <v>2911000</v>
      </c>
      <c r="J202" s="22">
        <v>3027000</v>
      </c>
      <c r="K202" s="22">
        <v>3155000</v>
      </c>
      <c r="L202" s="22">
        <v>3231000</v>
      </c>
      <c r="M202" s="22">
        <v>3307000</v>
      </c>
      <c r="N202" s="20"/>
    </row>
    <row r="203" spans="1:14" ht="15.75" x14ac:dyDescent="0.25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7000</v>
      </c>
      <c r="J203" s="22">
        <v>7000</v>
      </c>
      <c r="K203" s="22">
        <v>7000</v>
      </c>
      <c r="L203" s="22">
        <v>8000</v>
      </c>
      <c r="M203" s="22">
        <v>8000</v>
      </c>
      <c r="N203" s="20"/>
    </row>
    <row r="204" spans="1:14" ht="15.75" x14ac:dyDescent="0.25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2"/>
      <c r="N204" s="20"/>
    </row>
    <row r="205" spans="1:14" ht="15.75" x14ac:dyDescent="0.25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11718000</v>
      </c>
      <c r="J205" s="22">
        <v>14823000</v>
      </c>
      <c r="K205" s="22">
        <v>17116000</v>
      </c>
      <c r="L205" s="22">
        <v>19722000</v>
      </c>
      <c r="M205" s="22">
        <v>22549000</v>
      </c>
      <c r="N205" s="20"/>
    </row>
    <row r="206" spans="1:14" ht="15.75" x14ac:dyDescent="0.25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2000</v>
      </c>
      <c r="J206" s="22">
        <v>2000</v>
      </c>
      <c r="K206" s="22">
        <v>2000</v>
      </c>
      <c r="L206" s="22">
        <v>2000</v>
      </c>
      <c r="M206" s="22">
        <v>2000</v>
      </c>
      <c r="N206" s="20"/>
    </row>
    <row r="207" spans="1:14" ht="15.75" x14ac:dyDescent="0.25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2"/>
      <c r="N207" s="20"/>
    </row>
    <row r="208" spans="1:14" ht="15.75" customHeight="1" x14ac:dyDescent="0.25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162614000</v>
      </c>
      <c r="J208" s="22">
        <v>157457000</v>
      </c>
      <c r="K208" s="22">
        <v>149230000</v>
      </c>
      <c r="L208" s="22">
        <v>141638000</v>
      </c>
      <c r="M208" s="22">
        <v>134527000</v>
      </c>
      <c r="N208" s="20"/>
    </row>
    <row r="209" spans="1:13" ht="15.75" x14ac:dyDescent="0.25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152144000</v>
      </c>
      <c r="J209" s="22">
        <v>168670000</v>
      </c>
      <c r="K209" s="22">
        <v>183196000</v>
      </c>
      <c r="L209" s="22">
        <v>199200000</v>
      </c>
      <c r="M209" s="22">
        <v>216143000</v>
      </c>
    </row>
    <row r="210" spans="1:13" ht="15.75" x14ac:dyDescent="0.25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  <c r="M210" s="22"/>
    </row>
    <row r="211" spans="1:13" ht="15.75" x14ac:dyDescent="0.25">
      <c r="A211" s="3"/>
      <c r="B211" s="2"/>
      <c r="C211" s="2" t="s">
        <v>134</v>
      </c>
      <c r="D211" s="2"/>
      <c r="E211" s="2"/>
      <c r="F211" s="22">
        <v>2147400</v>
      </c>
      <c r="G211" s="22">
        <v>2182100</v>
      </c>
      <c r="H211" s="22">
        <v>2212200</v>
      </c>
      <c r="I211" s="22">
        <v>2244100</v>
      </c>
      <c r="J211" s="22">
        <v>2271200</v>
      </c>
      <c r="K211" s="22">
        <v>2298200</v>
      </c>
      <c r="L211" s="22">
        <v>2330900</v>
      </c>
      <c r="M211" s="22">
        <v>2362100</v>
      </c>
    </row>
    <row r="212" spans="1:13" ht="15.75" x14ac:dyDescent="0.25">
      <c r="A212" s="3"/>
      <c r="B212" s="2"/>
      <c r="C212" s="2"/>
      <c r="D212" s="2"/>
      <c r="E212" s="2"/>
      <c r="F212" s="22"/>
      <c r="G212" s="22"/>
      <c r="H212" s="22"/>
      <c r="I212" s="22"/>
      <c r="J212" s="22"/>
      <c r="K212" s="22"/>
      <c r="L212" s="22"/>
      <c r="M212" s="22"/>
    </row>
    <row r="213" spans="1:13" ht="15.75" x14ac:dyDescent="0.25">
      <c r="A213" s="3"/>
      <c r="B213" s="2"/>
      <c r="C213" s="2" t="s">
        <v>135</v>
      </c>
      <c r="D213" s="2"/>
      <c r="E213" s="2"/>
      <c r="F213" s="22">
        <v>2048800</v>
      </c>
      <c r="G213" s="22">
        <v>2062300</v>
      </c>
      <c r="H213" s="22">
        <v>2059600</v>
      </c>
      <c r="I213" s="22">
        <v>2026200</v>
      </c>
      <c r="J213" s="22">
        <v>1963800</v>
      </c>
      <c r="K213" s="22">
        <v>1893700</v>
      </c>
      <c r="L213" s="22">
        <v>1819200</v>
      </c>
      <c r="M213" s="22">
        <v>1742100</v>
      </c>
    </row>
    <row r="214" spans="1:13" ht="15.75" x14ac:dyDescent="0.25">
      <c r="A214" s="3"/>
      <c r="B214" s="2"/>
      <c r="C214" s="2"/>
      <c r="D214" s="2"/>
      <c r="E214" s="2" t="s">
        <v>136</v>
      </c>
      <c r="F214" s="22">
        <v>1068900</v>
      </c>
      <c r="G214" s="22">
        <v>1077000</v>
      </c>
      <c r="H214" s="22">
        <v>1077200</v>
      </c>
      <c r="I214" s="22">
        <v>1061300</v>
      </c>
      <c r="J214" s="22">
        <v>1030000</v>
      </c>
      <c r="K214" s="22">
        <v>995000</v>
      </c>
      <c r="L214" s="22">
        <v>957600</v>
      </c>
      <c r="M214" s="22">
        <v>918700</v>
      </c>
    </row>
    <row r="215" spans="1:13" ht="15.75" x14ac:dyDescent="0.25">
      <c r="A215" s="3"/>
      <c r="B215" s="2"/>
      <c r="C215" s="2"/>
      <c r="D215" s="2"/>
      <c r="E215" s="2" t="s">
        <v>137</v>
      </c>
      <c r="F215" s="22">
        <v>979900</v>
      </c>
      <c r="G215" s="22">
        <v>985300</v>
      </c>
      <c r="H215" s="22">
        <v>982400</v>
      </c>
      <c r="I215" s="22">
        <v>964900</v>
      </c>
      <c r="J215" s="22">
        <v>933800</v>
      </c>
      <c r="K215" s="22">
        <v>898700</v>
      </c>
      <c r="L215" s="22">
        <v>861600</v>
      </c>
      <c r="M215" s="22">
        <v>823400</v>
      </c>
    </row>
    <row r="216" spans="1:13" ht="9.9499999999999993" customHeight="1" x14ac:dyDescent="0.25">
      <c r="A216" s="3"/>
      <c r="B216" s="2"/>
      <c r="C216" s="2"/>
      <c r="D216" s="2"/>
      <c r="E216" s="2"/>
      <c r="F216" s="20"/>
      <c r="G216" s="20"/>
      <c r="H216" s="20"/>
      <c r="I216" s="20"/>
      <c r="J216" s="20"/>
      <c r="K216" s="20"/>
      <c r="L216" s="20"/>
      <c r="M216" s="20"/>
    </row>
    <row r="217" spans="1:13" ht="15.75" x14ac:dyDescent="0.25">
      <c r="A217" s="3"/>
      <c r="B217" s="2"/>
      <c r="C217" s="2" t="s">
        <v>138</v>
      </c>
      <c r="D217" s="2"/>
      <c r="E217" s="2"/>
      <c r="F217" s="22">
        <v>1491900</v>
      </c>
      <c r="G217" s="22">
        <v>1583800</v>
      </c>
      <c r="H217" s="22">
        <v>1671200</v>
      </c>
      <c r="I217" s="22">
        <v>1756400</v>
      </c>
      <c r="J217" s="22">
        <v>1832100</v>
      </c>
      <c r="K217" s="22">
        <v>1907900</v>
      </c>
      <c r="L217" s="22">
        <v>1985300</v>
      </c>
      <c r="M217" s="22">
        <v>2058300</v>
      </c>
    </row>
    <row r="218" spans="1:13" ht="15.75" x14ac:dyDescent="0.25">
      <c r="A218" s="3"/>
      <c r="B218" s="2"/>
      <c r="C218" s="2"/>
      <c r="D218" s="2"/>
      <c r="E218" s="2" t="s">
        <v>139</v>
      </c>
      <c r="F218" s="22">
        <v>748300</v>
      </c>
      <c r="G218" s="22">
        <v>796500</v>
      </c>
      <c r="H218" s="22">
        <v>842600</v>
      </c>
      <c r="I218" s="22">
        <v>887700</v>
      </c>
      <c r="J218" s="22">
        <v>928500</v>
      </c>
      <c r="K218" s="22">
        <v>969600</v>
      </c>
      <c r="L218" s="22">
        <v>1011100</v>
      </c>
      <c r="M218" s="22">
        <v>1050600</v>
      </c>
    </row>
    <row r="219" spans="1:13" ht="15.75" x14ac:dyDescent="0.25">
      <c r="A219" s="3"/>
      <c r="B219" s="2"/>
      <c r="C219" s="2"/>
      <c r="D219" s="2"/>
      <c r="E219" s="2" t="s">
        <v>140</v>
      </c>
      <c r="F219" s="22">
        <v>743600</v>
      </c>
      <c r="G219" s="22">
        <v>787300</v>
      </c>
      <c r="H219" s="22">
        <v>828600</v>
      </c>
      <c r="I219" s="22">
        <v>868700</v>
      </c>
      <c r="J219" s="22">
        <v>903600</v>
      </c>
      <c r="K219" s="22">
        <v>938300</v>
      </c>
      <c r="L219" s="22">
        <v>974200</v>
      </c>
      <c r="M219" s="22">
        <v>1007700</v>
      </c>
    </row>
    <row r="220" spans="1:13" ht="9.9499999999999993" customHeight="1" x14ac:dyDescent="0.25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  <c r="M220" s="20"/>
    </row>
    <row r="221" spans="1:13" ht="15.75" x14ac:dyDescent="0.25">
      <c r="A221" s="3"/>
      <c r="B221" s="2"/>
      <c r="C221" s="2" t="s">
        <v>141</v>
      </c>
      <c r="D221" s="2"/>
      <c r="E221" s="2"/>
      <c r="F221" s="22">
        <v>1370400</v>
      </c>
      <c r="G221" s="22">
        <v>1457500</v>
      </c>
      <c r="H221" s="22">
        <v>1541400</v>
      </c>
      <c r="I221" s="22">
        <v>1623600</v>
      </c>
      <c r="J221" s="22">
        <v>1699700</v>
      </c>
      <c r="K221" s="22">
        <v>1776400</v>
      </c>
      <c r="L221" s="22">
        <v>1855800</v>
      </c>
      <c r="M221" s="22">
        <v>1931200</v>
      </c>
    </row>
    <row r="222" spans="1:13" ht="15.75" x14ac:dyDescent="0.25">
      <c r="A222" s="3"/>
      <c r="B222" s="2"/>
      <c r="C222" s="2"/>
      <c r="D222" s="2"/>
      <c r="E222" s="2" t="s">
        <v>142</v>
      </c>
      <c r="F222" s="22">
        <v>694000</v>
      </c>
      <c r="G222" s="22">
        <v>739500</v>
      </c>
      <c r="H222" s="22">
        <v>783600</v>
      </c>
      <c r="I222" s="22">
        <v>826800</v>
      </c>
      <c r="J222" s="22">
        <v>867100</v>
      </c>
      <c r="K222" s="22">
        <v>907500</v>
      </c>
      <c r="L222" s="22">
        <v>948900</v>
      </c>
      <c r="M222" s="22">
        <v>988700</v>
      </c>
    </row>
    <row r="223" spans="1:13" ht="15.75" x14ac:dyDescent="0.25">
      <c r="A223" s="3"/>
      <c r="B223" s="2"/>
      <c r="C223" s="2"/>
      <c r="D223" s="2"/>
      <c r="E223" s="2" t="s">
        <v>143</v>
      </c>
      <c r="F223" s="22">
        <v>676400</v>
      </c>
      <c r="G223" s="22">
        <v>718000</v>
      </c>
      <c r="H223" s="22">
        <v>757800</v>
      </c>
      <c r="I223" s="22">
        <v>796800</v>
      </c>
      <c r="J223" s="22">
        <v>832600</v>
      </c>
      <c r="K223" s="22">
        <v>868900</v>
      </c>
      <c r="L223" s="22">
        <v>906900</v>
      </c>
      <c r="M223" s="22">
        <v>942500</v>
      </c>
    </row>
    <row r="224" spans="1:13" ht="15.75" x14ac:dyDescent="0.25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  <c r="M224" s="20"/>
    </row>
    <row r="225" spans="1:16" ht="15.75" x14ac:dyDescent="0.25">
      <c r="A225" s="3"/>
      <c r="B225" s="2"/>
      <c r="C225" s="2" t="s">
        <v>144</v>
      </c>
      <c r="D225" s="2"/>
      <c r="E225" s="2"/>
      <c r="F225" s="22">
        <v>16400</v>
      </c>
      <c r="G225" s="22">
        <v>19240</v>
      </c>
      <c r="H225" s="22">
        <v>22390</v>
      </c>
      <c r="I225" s="22">
        <v>25760</v>
      </c>
      <c r="J225" s="22">
        <v>29190</v>
      </c>
      <c r="K225" s="22">
        <v>32640</v>
      </c>
      <c r="L225" s="22">
        <v>36170</v>
      </c>
      <c r="M225" s="22">
        <v>39790</v>
      </c>
      <c r="N225" s="20"/>
      <c r="O225" s="20"/>
      <c r="P225" s="20"/>
    </row>
    <row r="226" spans="1:16" ht="15.75" x14ac:dyDescent="0.25">
      <c r="A226" s="3"/>
      <c r="B226" s="2"/>
      <c r="C226" s="2"/>
      <c r="D226" s="2"/>
      <c r="E226" s="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ht="15.75" x14ac:dyDescent="0.25">
      <c r="A227" s="3"/>
      <c r="B227" s="2"/>
      <c r="C227" s="2" t="s">
        <v>145</v>
      </c>
      <c r="D227" s="2"/>
      <c r="E227" s="2"/>
      <c r="F227" s="22">
        <v>85900</v>
      </c>
      <c r="G227" s="22">
        <v>84300</v>
      </c>
      <c r="H227" s="22">
        <v>81600</v>
      </c>
      <c r="I227" s="22">
        <v>80200</v>
      </c>
      <c r="J227" s="22">
        <v>80100</v>
      </c>
      <c r="K227" s="22">
        <v>78800</v>
      </c>
      <c r="L227" s="22">
        <v>77800</v>
      </c>
      <c r="M227" s="22">
        <v>77200</v>
      </c>
      <c r="N227" s="20"/>
      <c r="O227" s="20"/>
      <c r="P227" s="20"/>
    </row>
    <row r="228" spans="1:16" ht="15.75" x14ac:dyDescent="0.25">
      <c r="A228" s="3"/>
      <c r="B228" s="2"/>
      <c r="C228" s="2"/>
      <c r="D228" s="2"/>
      <c r="E228" s="2" t="s">
        <v>146</v>
      </c>
      <c r="F228" s="22">
        <v>74800</v>
      </c>
      <c r="G228" s="22">
        <v>73900</v>
      </c>
      <c r="H228" s="22">
        <v>71900</v>
      </c>
      <c r="I228" s="22">
        <v>71100</v>
      </c>
      <c r="J228" s="22">
        <v>71400</v>
      </c>
      <c r="K228" s="22">
        <v>70500</v>
      </c>
      <c r="L228" s="22">
        <v>70000</v>
      </c>
      <c r="M228" s="22">
        <v>69700</v>
      </c>
      <c r="N228" s="20"/>
      <c r="O228" s="20"/>
      <c r="P228" s="20"/>
    </row>
    <row r="229" spans="1:16" ht="15.75" x14ac:dyDescent="0.25">
      <c r="A229" s="3"/>
      <c r="B229" s="2"/>
      <c r="C229" s="2"/>
      <c r="D229" s="2"/>
      <c r="E229" s="2" t="s">
        <v>147</v>
      </c>
      <c r="F229" s="22">
        <v>98100</v>
      </c>
      <c r="G229" s="22">
        <v>95800</v>
      </c>
      <c r="H229" s="22">
        <v>92200</v>
      </c>
      <c r="I229" s="22">
        <v>90200</v>
      </c>
      <c r="J229" s="22">
        <v>89800</v>
      </c>
      <c r="K229" s="22">
        <v>87900</v>
      </c>
      <c r="L229" s="22">
        <v>86600</v>
      </c>
      <c r="M229" s="22">
        <v>85500</v>
      </c>
      <c r="N229" s="20"/>
      <c r="O229" s="20"/>
      <c r="P229" s="20"/>
    </row>
    <row r="230" spans="1:16" ht="15.75" x14ac:dyDescent="0.25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75" x14ac:dyDescent="0.25">
      <c r="A231" s="3"/>
      <c r="B231" s="2"/>
      <c r="C231" s="2" t="s">
        <v>148</v>
      </c>
      <c r="D231" s="2"/>
      <c r="E231" s="2"/>
      <c r="F231" s="22">
        <v>71300</v>
      </c>
      <c r="G231" s="22">
        <v>77000</v>
      </c>
      <c r="H231" s="22">
        <v>81500</v>
      </c>
      <c r="I231" s="22">
        <v>86600</v>
      </c>
      <c r="J231" s="22">
        <v>92000</v>
      </c>
      <c r="K231" s="22">
        <v>96000</v>
      </c>
      <c r="L231" s="22">
        <v>100300</v>
      </c>
      <c r="M231" s="22">
        <v>105000</v>
      </c>
      <c r="N231" s="20"/>
      <c r="O231" s="20"/>
      <c r="P231" s="20"/>
    </row>
    <row r="232" spans="1:16" ht="15.75" x14ac:dyDescent="0.25">
      <c r="A232" s="3"/>
      <c r="B232" s="2"/>
      <c r="C232" s="2"/>
      <c r="D232" s="2"/>
      <c r="E232" s="2" t="s">
        <v>149</v>
      </c>
      <c r="F232" s="22">
        <v>62000</v>
      </c>
      <c r="G232" s="22">
        <v>67300</v>
      </c>
      <c r="H232" s="22">
        <v>71500</v>
      </c>
      <c r="I232" s="22">
        <v>76300</v>
      </c>
      <c r="J232" s="22">
        <v>81400</v>
      </c>
      <c r="K232" s="22">
        <v>85200</v>
      </c>
      <c r="L232" s="22">
        <v>89300</v>
      </c>
      <c r="M232" s="22">
        <v>93700</v>
      </c>
      <c r="N232" s="20"/>
      <c r="O232" s="20"/>
      <c r="P232" s="20"/>
    </row>
    <row r="233" spans="1:16" ht="15.75" x14ac:dyDescent="0.25">
      <c r="A233" s="3"/>
      <c r="B233" s="2"/>
      <c r="C233" s="2"/>
      <c r="D233" s="2"/>
      <c r="E233" s="2" t="s">
        <v>150</v>
      </c>
      <c r="F233" s="22">
        <v>80600</v>
      </c>
      <c r="G233" s="22">
        <v>86800</v>
      </c>
      <c r="H233" s="22">
        <v>91700</v>
      </c>
      <c r="I233" s="22">
        <v>97100</v>
      </c>
      <c r="J233" s="22">
        <v>102900</v>
      </c>
      <c r="K233" s="22">
        <v>107100</v>
      </c>
      <c r="L233" s="22">
        <v>111700</v>
      </c>
      <c r="M233" s="22">
        <v>116700</v>
      </c>
      <c r="N233" s="20"/>
      <c r="O233" s="20"/>
      <c r="P233" s="20"/>
    </row>
    <row r="234" spans="1:16" ht="15.75" x14ac:dyDescent="0.25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75" x14ac:dyDescent="0.25">
      <c r="A235" s="3"/>
      <c r="B235" s="2"/>
      <c r="C235" s="2" t="s">
        <v>151</v>
      </c>
      <c r="D235" s="2"/>
      <c r="E235" s="2"/>
      <c r="F235" s="22">
        <v>5500</v>
      </c>
      <c r="G235" s="22">
        <v>6180</v>
      </c>
      <c r="H235" s="22">
        <v>6520</v>
      </c>
      <c r="I235" s="22">
        <v>7150</v>
      </c>
      <c r="J235" s="22">
        <v>8640</v>
      </c>
      <c r="K235" s="22">
        <v>9540</v>
      </c>
      <c r="L235" s="22">
        <v>10520</v>
      </c>
      <c r="M235" s="22">
        <v>11560</v>
      </c>
      <c r="N235" s="20"/>
      <c r="O235" s="20"/>
      <c r="P235" s="20"/>
    </row>
    <row r="236" spans="1:16" ht="15.75" x14ac:dyDescent="0.25">
      <c r="A236" s="3"/>
      <c r="B236" s="2"/>
      <c r="C236" s="2"/>
      <c r="D236" s="2"/>
      <c r="E236" s="2" t="s">
        <v>152</v>
      </c>
      <c r="F236" s="22">
        <v>5030</v>
      </c>
      <c r="G236" s="22">
        <v>5640</v>
      </c>
      <c r="H236" s="22">
        <v>5950</v>
      </c>
      <c r="I236" s="22">
        <v>6540</v>
      </c>
      <c r="J236" s="22">
        <v>7890</v>
      </c>
      <c r="K236" s="22">
        <v>8680</v>
      </c>
      <c r="L236" s="22">
        <v>9520</v>
      </c>
      <c r="M236" s="22">
        <v>10420</v>
      </c>
      <c r="N236" s="20"/>
      <c r="O236" s="20"/>
      <c r="P236" s="20"/>
    </row>
    <row r="237" spans="1:16" ht="15.75" x14ac:dyDescent="0.25">
      <c r="A237" s="3"/>
      <c r="B237" s="2"/>
      <c r="C237" s="2"/>
      <c r="D237" s="2"/>
      <c r="E237" s="2" t="s">
        <v>153</v>
      </c>
      <c r="F237" s="22">
        <v>5990</v>
      </c>
      <c r="G237" s="22">
        <v>6730</v>
      </c>
      <c r="H237" s="22">
        <v>7110</v>
      </c>
      <c r="I237" s="22">
        <v>7790</v>
      </c>
      <c r="J237" s="22">
        <v>9420</v>
      </c>
      <c r="K237" s="22">
        <v>10440</v>
      </c>
      <c r="L237" s="22">
        <v>11560</v>
      </c>
      <c r="M237" s="22">
        <v>12760</v>
      </c>
      <c r="N237" s="20"/>
      <c r="O237" s="20"/>
      <c r="P237" s="20"/>
    </row>
    <row r="238" spans="1:16" ht="15.75" x14ac:dyDescent="0.25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75" x14ac:dyDescent="0.25">
      <c r="A239" s="3"/>
      <c r="B239" s="2"/>
      <c r="C239" s="2" t="s">
        <v>154</v>
      </c>
      <c r="D239" s="2"/>
      <c r="E239" s="2"/>
      <c r="F239" s="22">
        <v>3320</v>
      </c>
      <c r="G239" s="22">
        <v>3610</v>
      </c>
      <c r="H239" s="22">
        <v>3690</v>
      </c>
      <c r="I239" s="22">
        <v>3920</v>
      </c>
      <c r="J239" s="22">
        <v>4550</v>
      </c>
      <c r="K239" s="22">
        <v>4840</v>
      </c>
      <c r="L239" s="22">
        <v>5120</v>
      </c>
      <c r="M239" s="22">
        <v>5390</v>
      </c>
      <c r="N239" s="20"/>
      <c r="O239" s="20"/>
      <c r="P239" s="20"/>
    </row>
    <row r="240" spans="1:16" ht="15.75" x14ac:dyDescent="0.25">
      <c r="A240" s="3"/>
      <c r="B240" s="2"/>
      <c r="C240" s="2"/>
      <c r="D240" s="2"/>
      <c r="E240" s="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3" ht="15.75" x14ac:dyDescent="0.25">
      <c r="A241" s="3"/>
      <c r="B241" s="2"/>
      <c r="C241" s="2" t="s">
        <v>155</v>
      </c>
      <c r="D241" s="2"/>
      <c r="E241" s="2"/>
      <c r="F241" s="31">
        <v>0.99955394398599995</v>
      </c>
      <c r="G241" s="31">
        <v>1.0005620932142156</v>
      </c>
      <c r="H241" s="31">
        <v>1.0004547477440411</v>
      </c>
      <c r="I241" s="31">
        <v>1.000521288621631</v>
      </c>
      <c r="J241" s="31">
        <v>1.0003712614976183</v>
      </c>
      <c r="K241" s="31">
        <v>1.0003212464976181</v>
      </c>
      <c r="L241" s="31">
        <v>1.0002712314976183</v>
      </c>
      <c r="M241" s="31">
        <v>1.0002212164976183</v>
      </c>
    </row>
    <row r="242" spans="1:13" ht="15.75" x14ac:dyDescent="0.25">
      <c r="A242" s="3"/>
      <c r="B242" s="20"/>
      <c r="C242" s="2" t="s">
        <v>156</v>
      </c>
      <c r="D242" s="2"/>
      <c r="E242" s="2"/>
      <c r="F242" s="31">
        <v>1.0004281993440001</v>
      </c>
      <c r="G242" s="31">
        <v>1.0004812159191621</v>
      </c>
      <c r="H242" s="31">
        <v>1.0006495209669879</v>
      </c>
      <c r="I242" s="31">
        <v>1.0007496637751108</v>
      </c>
      <c r="J242" s="31">
        <v>1.0004496764569879</v>
      </c>
      <c r="K242" s="31">
        <v>1.0003997153294879</v>
      </c>
      <c r="L242" s="31">
        <v>1.0003497542019877</v>
      </c>
      <c r="M242" s="31">
        <v>1.0002997930744877</v>
      </c>
    </row>
    <row r="243" spans="1:13" s="15" customFormat="1" ht="14.25" customHeight="1" x14ac:dyDescent="0.25">
      <c r="A243" s="12"/>
      <c r="C243" s="2" t="s">
        <v>157</v>
      </c>
      <c r="D243" s="2"/>
      <c r="E243" s="2"/>
      <c r="F243" s="31">
        <v>1.000060047289</v>
      </c>
      <c r="G243" s="31">
        <v>1.0007033680364767</v>
      </c>
      <c r="H243" s="31">
        <v>1.0007801438064847</v>
      </c>
      <c r="I243" s="31">
        <v>1.0006803445906063</v>
      </c>
      <c r="J243" s="31">
        <v>1.0005805453747281</v>
      </c>
      <c r="K243" s="31">
        <v>1.0005306457667889</v>
      </c>
      <c r="L243" s="31">
        <v>1.0004807461588496</v>
      </c>
      <c r="M243" s="31">
        <v>1.0004308465509104</v>
      </c>
    </row>
    <row r="244" spans="1:13" s="15" customFormat="1" ht="14.25" customHeight="1" x14ac:dyDescent="0.25">
      <c r="A244" s="12"/>
      <c r="C244" s="2"/>
      <c r="D244" s="2"/>
      <c r="E244" s="2"/>
      <c r="F244" s="20"/>
      <c r="G244" s="20"/>
      <c r="H244" s="20"/>
      <c r="I244" s="20"/>
      <c r="J244" s="20"/>
      <c r="K244" s="20"/>
      <c r="L244" s="20"/>
      <c r="M244" s="20"/>
    </row>
    <row r="245" spans="1:13" s="15" customFormat="1" ht="14.25" customHeight="1" x14ac:dyDescent="0.25">
      <c r="A245" s="12"/>
      <c r="C245" s="2" t="s">
        <v>158</v>
      </c>
      <c r="D245" s="2"/>
      <c r="E245" s="2"/>
      <c r="F245" s="20"/>
      <c r="G245" s="20"/>
      <c r="H245" s="20"/>
      <c r="I245" s="20"/>
      <c r="J245" s="20"/>
      <c r="K245" s="20"/>
      <c r="L245" s="20"/>
      <c r="M245" s="20"/>
    </row>
    <row r="246" spans="1:13" s="15" customFormat="1" ht="14.25" customHeight="1" x14ac:dyDescent="0.25">
      <c r="A246" s="12"/>
      <c r="C246" s="20"/>
      <c r="D246" s="2" t="s">
        <v>159</v>
      </c>
      <c r="E246" s="2"/>
      <c r="F246" s="22">
        <v>863300</v>
      </c>
      <c r="G246" s="22">
        <v>905700</v>
      </c>
      <c r="H246" s="22">
        <v>865300</v>
      </c>
      <c r="I246" s="22">
        <v>741000</v>
      </c>
      <c r="J246" s="22">
        <v>821000</v>
      </c>
      <c r="K246" s="22">
        <v>911000</v>
      </c>
      <c r="L246" s="22">
        <v>932000</v>
      </c>
      <c r="M246" s="22">
        <v>945000</v>
      </c>
    </row>
    <row r="247" spans="1:13" s="15" customFormat="1" ht="14.25" customHeight="1" x14ac:dyDescent="0.25">
      <c r="A247" s="12"/>
      <c r="C247" s="20"/>
      <c r="D247" s="2" t="s">
        <v>160</v>
      </c>
      <c r="E247" s="2"/>
      <c r="F247" s="22">
        <v>890000</v>
      </c>
      <c r="G247" s="22">
        <v>953000</v>
      </c>
      <c r="H247" s="22">
        <v>955000</v>
      </c>
      <c r="I247" s="22">
        <v>1005000</v>
      </c>
      <c r="J247" s="22">
        <v>1023000</v>
      </c>
      <c r="K247" s="22">
        <v>1042000</v>
      </c>
      <c r="L247" s="22">
        <v>1061000</v>
      </c>
      <c r="M247" s="22">
        <v>1090000</v>
      </c>
    </row>
    <row r="248" spans="1:13" s="15" customFormat="1" ht="14.25" customHeight="1" x14ac:dyDescent="0.25">
      <c r="A248" s="12"/>
      <c r="C248" s="20"/>
      <c r="D248" s="2" t="s">
        <v>161</v>
      </c>
      <c r="E248" s="2"/>
      <c r="F248" s="22">
        <v>847000</v>
      </c>
      <c r="G248" s="22">
        <v>801000</v>
      </c>
      <c r="H248" s="22">
        <v>760000</v>
      </c>
      <c r="I248" s="22">
        <v>794000</v>
      </c>
      <c r="J248" s="22">
        <v>806000</v>
      </c>
      <c r="K248" s="22">
        <v>818000</v>
      </c>
      <c r="L248" s="22">
        <v>847000</v>
      </c>
      <c r="M248" s="22">
        <v>873000</v>
      </c>
    </row>
    <row r="249" spans="1:13" s="15" customFormat="1" ht="14.25" customHeight="1" x14ac:dyDescent="0.25">
      <c r="A249" s="12"/>
      <c r="C249" s="20"/>
      <c r="D249" s="2" t="s">
        <v>162</v>
      </c>
      <c r="E249" s="2"/>
      <c r="F249" s="22">
        <v>372000</v>
      </c>
      <c r="G249" s="22">
        <v>442000</v>
      </c>
      <c r="H249" s="22">
        <v>331000</v>
      </c>
      <c r="I249" s="22">
        <v>371000</v>
      </c>
      <c r="J249" s="22">
        <v>377000</v>
      </c>
      <c r="K249" s="22">
        <v>384000</v>
      </c>
      <c r="L249" s="22">
        <v>391000</v>
      </c>
      <c r="M249" s="22">
        <v>399000</v>
      </c>
    </row>
    <row r="250" spans="1:13" ht="12.75" customHeight="1" x14ac:dyDescent="0.25">
      <c r="A250" s="12"/>
      <c r="B250" s="14"/>
      <c r="C250" s="2"/>
      <c r="D250" s="2"/>
      <c r="E250" s="2"/>
      <c r="F250" s="20"/>
      <c r="G250" s="20"/>
      <c r="H250" s="20"/>
      <c r="I250" s="20"/>
      <c r="J250" s="20"/>
      <c r="K250" s="20"/>
      <c r="L250" s="20"/>
      <c r="M250" s="20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2019-07-26 dnr VER 2019-4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J16" zoomScale="120" zoomScaleNormal="120" workbookViewId="0">
      <selection activeCell="Q20" sqref="Q20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</row>
    <row r="4" spans="1:11" x14ac:dyDescent="0.2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13170200</v>
      </c>
      <c r="H4" s="17">
        <f>Enkät!J37</f>
        <v>14868800</v>
      </c>
      <c r="I4" s="17">
        <f>Enkät!K37</f>
        <v>14331300</v>
      </c>
      <c r="J4" s="17">
        <f>Enkät!L37</f>
        <v>14416900</v>
      </c>
      <c r="K4" s="17">
        <f>Enkät!M37</f>
        <v>14596400</v>
      </c>
    </row>
    <row r="5" spans="1:11" x14ac:dyDescent="0.2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>
        <v>8792501</v>
      </c>
    </row>
    <row r="6" spans="1:11" x14ac:dyDescent="0.2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9124100</v>
      </c>
      <c r="H6" s="17">
        <f>Enkät!J111</f>
        <v>9835400</v>
      </c>
      <c r="I6" s="17">
        <f>Enkät!K111</f>
        <v>10003800</v>
      </c>
      <c r="J6" s="17">
        <f>Enkät!L111</f>
        <v>10178800</v>
      </c>
      <c r="K6" s="17">
        <f>Enkät!M111</f>
        <v>10427500</v>
      </c>
    </row>
    <row r="7" spans="1:11" x14ac:dyDescent="0.2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1161200</v>
      </c>
      <c r="H7" s="17">
        <f>Enkät!J138</f>
        <v>1139300</v>
      </c>
      <c r="I7" s="17">
        <f>Enkät!K138</f>
        <v>1176100</v>
      </c>
      <c r="J7" s="17">
        <f>Enkät!L138</f>
        <v>1226700</v>
      </c>
      <c r="K7" s="17">
        <f>Enkät!M138</f>
        <v>1282000</v>
      </c>
    </row>
    <row r="8" spans="1:11" x14ac:dyDescent="0.2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564000</v>
      </c>
      <c r="H8" s="17">
        <f>Enkät!J164</f>
        <v>627000</v>
      </c>
      <c r="I8" s="17">
        <f>Enkät!K164</f>
        <v>606000</v>
      </c>
      <c r="J8" s="17">
        <f>Enkät!L164</f>
        <v>620000</v>
      </c>
      <c r="K8" s="17">
        <f>Enkät!M164</f>
        <v>630000</v>
      </c>
    </row>
    <row r="9" spans="1:11" x14ac:dyDescent="0.2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317.4957</v>
      </c>
      <c r="G9" s="17">
        <f>Enkät!I198/1000000</f>
        <v>329.39600000000002</v>
      </c>
      <c r="H9" s="17">
        <f>Enkät!J198/1000000</f>
        <v>343.98599999999999</v>
      </c>
      <c r="I9" s="17">
        <f>Enkät!K198/1000000</f>
        <v>352.70600000000002</v>
      </c>
      <c r="J9" s="17">
        <f>Enkät!L198/1000000</f>
        <v>363.80099999999999</v>
      </c>
      <c r="K9" s="17">
        <f>Enkät!M198/1000000</f>
        <v>376.536</v>
      </c>
    </row>
    <row r="10" spans="1:11" x14ac:dyDescent="0.2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995700</v>
      </c>
      <c r="H10" s="17">
        <f>Enkät!J169</f>
        <v>996000</v>
      </c>
      <c r="I10" s="17">
        <f>Enkät!K169</f>
        <v>1009500</v>
      </c>
      <c r="J10" s="17">
        <f>Enkät!L169</f>
        <v>1027400</v>
      </c>
      <c r="K10" s="17">
        <f>Enkät!M169</f>
        <v>1049800</v>
      </c>
    </row>
    <row r="11" spans="1:11" x14ac:dyDescent="0.2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7565300</v>
      </c>
      <c r="I11" s="17">
        <f>Enkät!K184</f>
        <v>7686300</v>
      </c>
      <c r="J11" s="17">
        <f>Enkät!L184</f>
        <v>8121400</v>
      </c>
      <c r="K11" s="17">
        <f>Enkät!M184</f>
        <v>8392300</v>
      </c>
    </row>
    <row r="14" spans="1:11" x14ac:dyDescent="0.2">
      <c r="A14" t="s">
        <v>163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 t="shared" ref="F14:K14" si="1">(F4+F5+F6+F7+F10+F11)/1000000</f>
        <v>42.5378422952246</v>
      </c>
      <c r="G14" s="17">
        <f t="shared" si="1"/>
        <v>42.125399999999999</v>
      </c>
      <c r="H14" s="17">
        <f t="shared" si="1"/>
        <v>44.239800000000002</v>
      </c>
      <c r="I14" s="17">
        <f t="shared" si="1"/>
        <v>43.518300000000004</v>
      </c>
      <c r="J14" s="17">
        <f t="shared" si="1"/>
        <v>43.7637</v>
      </c>
      <c r="K14" s="17">
        <f t="shared" si="1"/>
        <v>44.540500999999999</v>
      </c>
    </row>
    <row r="15" spans="1:11" x14ac:dyDescent="0.2">
      <c r="B15" s="17"/>
      <c r="C15" s="17"/>
      <c r="D15" s="17">
        <f t="shared" ref="D15:H15" si="2">D14+D9</f>
        <v>336.49611288267664</v>
      </c>
      <c r="E15" s="17">
        <f t="shared" si="2"/>
        <v>350.69161694576144</v>
      </c>
      <c r="F15" s="17">
        <f t="shared" si="2"/>
        <v>360.03354229522461</v>
      </c>
      <c r="G15" s="17">
        <f t="shared" si="2"/>
        <v>371.52140000000003</v>
      </c>
      <c r="H15" s="17">
        <f t="shared" si="2"/>
        <v>388.22579999999999</v>
      </c>
      <c r="I15" s="17">
        <f t="shared" ref="I15:J15" si="3">I14+I9</f>
        <v>396.22430000000003</v>
      </c>
      <c r="J15" s="17">
        <f t="shared" si="3"/>
        <v>407.56470000000002</v>
      </c>
      <c r="K15" s="17">
        <f t="shared" ref="K15" si="4">K14+K9</f>
        <v>421.07650100000001</v>
      </c>
    </row>
    <row r="17" spans="1:14" x14ac:dyDescent="0.2">
      <c r="C17" s="4"/>
      <c r="D17" s="4">
        <f t="shared" ref="D17:I17" si="5">D3</f>
        <v>2016</v>
      </c>
      <c r="E17" s="4">
        <f t="shared" si="5"/>
        <v>2017</v>
      </c>
      <c r="F17" s="4">
        <f t="shared" si="5"/>
        <v>2018</v>
      </c>
      <c r="G17" s="4">
        <f t="shared" si="5"/>
        <v>2019</v>
      </c>
      <c r="H17" s="4">
        <f t="shared" si="5"/>
        <v>2020</v>
      </c>
      <c r="I17" s="4">
        <f t="shared" si="5"/>
        <v>2021</v>
      </c>
      <c r="J17" s="4">
        <f t="shared" ref="J17:K17" si="6">J3</f>
        <v>2022</v>
      </c>
      <c r="K17" s="4">
        <f t="shared" si="6"/>
        <v>2023</v>
      </c>
    </row>
    <row r="18" spans="1:14" x14ac:dyDescent="0.2">
      <c r="A18" t="s">
        <v>164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307.3546</v>
      </c>
      <c r="G18" s="17">
        <f>Enkät!I199/1000000</f>
        <v>317.67599999999999</v>
      </c>
      <c r="H18" s="17">
        <f>Enkät!J199/1000000</f>
        <v>329.161</v>
      </c>
      <c r="I18" s="17">
        <f>Enkät!K199/1000000</f>
        <v>335.58800000000002</v>
      </c>
      <c r="J18" s="17">
        <f>Enkät!L199/1000000</f>
        <v>344.077</v>
      </c>
      <c r="K18" s="17">
        <f>Enkät!M199/1000000</f>
        <v>353.98500000000001</v>
      </c>
    </row>
    <row r="19" spans="1:14" x14ac:dyDescent="0.2">
      <c r="A19" t="s">
        <v>165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11.72</v>
      </c>
      <c r="H19" s="17">
        <f>(Enkät!J205+Enkät!J206)/1000000</f>
        <v>14.824999999999999</v>
      </c>
      <c r="I19" s="17">
        <f>(Enkät!K205+Enkät!K206)/1000000</f>
        <v>17.117999999999999</v>
      </c>
      <c r="J19" s="17">
        <f>(Enkät!L205+Enkät!L206)/1000000</f>
        <v>19.724</v>
      </c>
      <c r="K19" s="17">
        <f>(Enkät!M205+Enkät!M206)/1000000</f>
        <v>22.550999999999998</v>
      </c>
    </row>
    <row r="20" spans="1:14" x14ac:dyDescent="0.2">
      <c r="A20" t="s">
        <v>163</v>
      </c>
      <c r="B20" s="17"/>
      <c r="C20" s="17"/>
      <c r="D20" s="17">
        <f t="shared" ref="D20:K20" si="7">D14</f>
        <v>43.540812882676619</v>
      </c>
      <c r="E20" s="17">
        <f t="shared" si="7"/>
        <v>42.507916945761423</v>
      </c>
      <c r="F20" s="17">
        <f t="shared" si="7"/>
        <v>42.5378422952246</v>
      </c>
      <c r="G20" s="17">
        <f t="shared" si="7"/>
        <v>42.125399999999999</v>
      </c>
      <c r="H20" s="17">
        <f t="shared" si="7"/>
        <v>44.239800000000002</v>
      </c>
      <c r="I20" s="17">
        <f t="shared" si="7"/>
        <v>43.518300000000004</v>
      </c>
      <c r="J20" s="17">
        <f t="shared" si="7"/>
        <v>43.7637</v>
      </c>
      <c r="K20" s="17">
        <f t="shared" si="7"/>
        <v>44.540500999999999</v>
      </c>
    </row>
    <row r="21" spans="1:14" x14ac:dyDescent="0.2">
      <c r="A21" s="20" t="s">
        <v>166</v>
      </c>
      <c r="B21" s="17"/>
      <c r="C21" s="17"/>
      <c r="D21" s="17">
        <f t="shared" ref="D21:K21" si="8">SUM(D18:D20)</f>
        <v>336.49611288267664</v>
      </c>
      <c r="E21" s="17">
        <f t="shared" si="8"/>
        <v>350.69161694576144</v>
      </c>
      <c r="F21" s="17">
        <f t="shared" si="8"/>
        <v>360.03354229522461</v>
      </c>
      <c r="G21" s="17">
        <f t="shared" si="8"/>
        <v>371.52140000000003</v>
      </c>
      <c r="H21" s="17">
        <f t="shared" si="8"/>
        <v>388.22579999999999</v>
      </c>
      <c r="I21" s="17">
        <f t="shared" si="8"/>
        <v>396.22430000000003</v>
      </c>
      <c r="J21" s="17">
        <f t="shared" si="8"/>
        <v>407.56470000000002</v>
      </c>
      <c r="K21" s="17">
        <f t="shared" si="8"/>
        <v>421.07650100000001</v>
      </c>
    </row>
    <row r="22" spans="1:14" x14ac:dyDescent="0.2">
      <c r="B22" s="17"/>
      <c r="C22" s="17"/>
      <c r="D22" s="17"/>
      <c r="E22" s="17"/>
      <c r="F22" s="17"/>
      <c r="G22" s="17"/>
      <c r="H22" s="17"/>
      <c r="I22" s="17"/>
      <c r="N22" s="20"/>
    </row>
    <row r="23" spans="1:14" x14ac:dyDescent="0.2">
      <c r="A23" s="20" t="s">
        <v>167</v>
      </c>
      <c r="B23" s="17"/>
      <c r="C23" s="17"/>
      <c r="D23" s="33">
        <f>D21/Enkät!F30</f>
        <v>7.6729299525840886E-2</v>
      </c>
      <c r="E23" s="33">
        <f>E21/Enkät!G30</f>
        <v>7.5890094352179444E-2</v>
      </c>
      <c r="F23" s="33">
        <f>F21/Enkät!H30</f>
        <v>7.4484479355493016E-2</v>
      </c>
      <c r="G23" s="33">
        <f>G21/Enkät!I30</f>
        <v>7.4024042739956789E-2</v>
      </c>
      <c r="H23" s="33">
        <f>H21/Enkät!J30</f>
        <v>7.5442576264664968E-2</v>
      </c>
      <c r="I23" s="33">
        <f>I21/Enkät!K30</f>
        <v>7.4439806238417172E-2</v>
      </c>
      <c r="J23" s="33">
        <f>J21/Enkät!L30</f>
        <v>7.3870441519421834E-2</v>
      </c>
      <c r="K23" s="33">
        <f>K21/Enkät!M30</f>
        <v>7.3700431615283488E-2</v>
      </c>
    </row>
    <row r="58" spans="4:12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  <c r="L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4JXXJJFS64ZS-957833390-211</_dlc_DocId>
    <_dlc_DocIdUrl xmlns="465edb57-3a11-4ff8-9c43-7dc2da403828">
      <Url>https://sp.pensionsmyndigheten.se/ovr/ANSLAG/_layouts/15/DocIdRedir.aspx?ID=4JXXJJFS64ZS-957833390-211</Url>
      <Description>4JXXJJFS64ZS-957833390-211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35C320-3B1E-4D19-AEAB-000895F1303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5edb57-3a11-4ff8-9c43-7dc2da40382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8B7127-E998-4D96-BCF8-63B2DC5E9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Helena Strömberg Molinder</cp:lastModifiedBy>
  <cp:revision/>
  <dcterms:created xsi:type="dcterms:W3CDTF">1999-06-16T10:30:48Z</dcterms:created>
  <dcterms:modified xsi:type="dcterms:W3CDTF">2019-10-25T13:30:51Z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d59d32d8-23cf-419f-943d-f22edd2d2b3e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