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0/maj/"/>
    </mc:Choice>
  </mc:AlternateContent>
  <xr:revisionPtr revIDLastSave="0" documentId="11_2A01957D675F3EF19632C32C3D0F0FCA0CE8350F" xr6:coauthVersionLast="36" xr6:coauthVersionMax="36" xr10:uidLastSave="{00000000-0000-0000-0000-000000000000}"/>
  <bookViews>
    <workbookView xWindow="-12" yWindow="-12" windowWidth="11328" windowHeight="11760" tabRatio="587" xr2:uid="{00000000-000D-0000-FFFF-FFFF00000000}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K4" i="2" l="1"/>
  <c r="K6" i="2"/>
  <c r="K7" i="2"/>
  <c r="K8" i="2"/>
  <c r="K9" i="2"/>
  <c r="K10" i="2"/>
  <c r="K11" i="2"/>
  <c r="K17" i="2"/>
  <c r="K18" i="2"/>
  <c r="K19" i="2"/>
  <c r="G6" i="2"/>
  <c r="H6" i="2"/>
  <c r="I6" i="2"/>
  <c r="J8" i="2"/>
  <c r="I8" i="2"/>
  <c r="H8" i="2"/>
  <c r="G8" i="2"/>
  <c r="F8" i="2"/>
  <c r="E8" i="2"/>
  <c r="D8" i="2"/>
  <c r="J19" i="2"/>
  <c r="I19" i="2"/>
  <c r="H19" i="2"/>
  <c r="G19" i="2"/>
  <c r="F19" i="2"/>
  <c r="E19" i="2"/>
  <c r="J18" i="2"/>
  <c r="J4" i="2"/>
  <c r="J6" i="2"/>
  <c r="J7" i="2"/>
  <c r="J10" i="2"/>
  <c r="J11" i="2"/>
  <c r="I18" i="2"/>
  <c r="I4" i="2"/>
  <c r="I7" i="2"/>
  <c r="I10" i="2"/>
  <c r="I11" i="2"/>
  <c r="I14" i="2"/>
  <c r="I20" i="2"/>
  <c r="I9" i="2"/>
  <c r="H18" i="2"/>
  <c r="H4" i="2"/>
  <c r="H7" i="2"/>
  <c r="H10" i="2"/>
  <c r="H11" i="2"/>
  <c r="H9" i="2"/>
  <c r="G18" i="2"/>
  <c r="F18" i="2"/>
  <c r="F4" i="2"/>
  <c r="F6" i="2"/>
  <c r="F7" i="2"/>
  <c r="F10" i="2"/>
  <c r="F11" i="2"/>
  <c r="E18" i="2"/>
  <c r="G11" i="2"/>
  <c r="E11" i="2"/>
  <c r="E4" i="2"/>
  <c r="E6" i="2"/>
  <c r="E7" i="2"/>
  <c r="E10" i="2"/>
  <c r="G10" i="2"/>
  <c r="J9" i="2"/>
  <c r="G9" i="2"/>
  <c r="F9" i="2"/>
  <c r="E9" i="2"/>
  <c r="G7" i="2"/>
  <c r="G4" i="2"/>
  <c r="D19" i="2"/>
  <c r="D18" i="2"/>
  <c r="D11" i="2"/>
  <c r="D4" i="2"/>
  <c r="D6" i="2"/>
  <c r="D7" i="2"/>
  <c r="D10" i="2"/>
  <c r="D9" i="2"/>
  <c r="I17" i="2"/>
  <c r="H17" i="2"/>
  <c r="G17" i="2"/>
  <c r="F17" i="2"/>
  <c r="E17" i="2"/>
  <c r="D17" i="2"/>
  <c r="J17" i="2"/>
  <c r="A11" i="2"/>
  <c r="A10" i="2"/>
  <c r="A9" i="2"/>
  <c r="A8" i="2"/>
  <c r="A7" i="2"/>
  <c r="A6" i="2"/>
  <c r="A5" i="2"/>
  <c r="A4" i="2"/>
  <c r="H14" i="2"/>
  <c r="H15" i="2"/>
  <c r="F14" i="2"/>
  <c r="K14" i="2"/>
  <c r="K15" i="2"/>
  <c r="E14" i="2"/>
  <c r="D14" i="2"/>
  <c r="D20" i="2"/>
  <c r="D21" i="2"/>
  <c r="D23" i="2"/>
  <c r="G14" i="2"/>
  <c r="G15" i="2"/>
  <c r="E15" i="2"/>
  <c r="E20" i="2"/>
  <c r="E21" i="2"/>
  <c r="E23" i="2"/>
  <c r="D15" i="2"/>
  <c r="F20" i="2"/>
  <c r="F21" i="2"/>
  <c r="F23" i="2"/>
  <c r="F15" i="2"/>
  <c r="I21" i="2"/>
  <c r="I23" i="2"/>
  <c r="J14" i="2"/>
  <c r="J15" i="2"/>
  <c r="I15" i="2"/>
  <c r="G20" i="2"/>
  <c r="G21" i="2"/>
  <c r="G23" i="2"/>
  <c r="H20" i="2"/>
  <c r="H21" i="2"/>
  <c r="H23" i="2"/>
  <c r="K20" i="2"/>
  <c r="K21" i="2"/>
  <c r="K23" i="2"/>
  <c r="J20" i="2"/>
  <c r="J21" i="2"/>
  <c r="J23" i="2"/>
</calcChain>
</file>

<file path=xl/sharedStrings.xml><?xml version="1.0" encoding="utf-8"?>
<sst xmlns="http://schemas.openxmlformats.org/spreadsheetml/2006/main" count="186" uniqueCount="174">
  <si>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</si>
  <si>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</si>
  <si>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</si>
  <si>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</si>
  <si>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</si>
  <si>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</si>
  <si>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</si>
  <si>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</si>
  <si>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</si>
  <si>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</si>
  <si>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</si>
  <si>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</si>
  <si>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</si>
  <si>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</si>
  <si>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</si>
  <si>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</si>
  <si>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</si>
  <si>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</si>
  <si>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</si>
  <si>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</si>
  <si>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</si>
  <si>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</si>
  <si>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</si>
  <si>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</si>
  <si>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</si>
  <si>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</si>
  <si>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</si>
  <si>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</si>
  <si>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</si>
  <si>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</si>
  <si>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</si>
  <si>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</si>
  <si>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</si>
  <si>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</si>
  <si>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</si>
  <si>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</si>
  <si>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</si>
  <si>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</si>
  <si>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</si>
  <si>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</si>
  <si>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</si>
  <si>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</si>
  <si>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</si>
  <si>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</si>
  <si>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</si>
  <si>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</si>
  <si>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</si>
  <si>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</si>
  <si>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</si>
  <si>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</si>
  <si>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</si>
  <si>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</si>
  <si>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</si>
  <si>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</si>
  <si>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</si>
  <si>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</si>
  <si>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</si>
  <si>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</si>
  <si>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</si>
  <si>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</si>
  <si>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</si>
  <si>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</si>
  <si>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</si>
  <si>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</si>
  <si>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</si>
  <si>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</si>
  <si>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</si>
  <si>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</si>
  <si>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</si>
  <si>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</si>
  <si>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</si>
  <si>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</si>
  <si>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</si>
  <si>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</si>
  <si>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</si>
  <si>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</si>
  <si>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</si>
  <si>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</si>
  <si>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</si>
  <si>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</si>
  <si>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</si>
  <si>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</si>
  <si>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</si>
  <si>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</si>
  <si>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</si>
  <si>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</si>
  <si>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</si>
  <si>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</si>
  <si>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</si>
  <si>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</si>
  <si>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</si>
  <si>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</si>
  <si>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</si>
  <si>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</si>
  <si>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</si>
  <si>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</si>
  <si>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</si>
  <si>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</si>
  <si>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</si>
  <si>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</si>
  <si>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</si>
  <si>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</si>
  <si>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</si>
  <si>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</si>
  <si>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</si>
  <si>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</si>
  <si>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</si>
  <si>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</si>
  <si>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</si>
  <si>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</si>
  <si>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</si>
  <si>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</si>
  <si>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</si>
  <si>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</si>
  <si>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</si>
  <si>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</si>
  <si>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</si>
  <si>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</si>
  <si>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</si>
  <si>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</si>
  <si>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</si>
  <si>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</si>
  <si>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</si>
  <si>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</si>
  <si>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</si>
  <si>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</si>
  <si>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</si>
  <si>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</si>
  <si>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</si>
  <si>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</si>
  <si>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</si>
  <si>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</si>
  <si>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</si>
  <si>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</si>
  <si>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</si>
  <si>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</si>
  <si>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</si>
  <si>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</si>
  <si>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</si>
  <si>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</si>
  <si>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</si>
  <si>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</si>
  <si>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</si>
  <si>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</si>
  <si>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</si>
  <si>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</si>
  <si>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</si>
  <si>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</si>
  <si>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</si>
  <si>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</si>
  <si>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</si>
  <si>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</si>
  <si>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</si>
  <si>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</si>
  <si>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</si>
  <si>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</si>
  <si>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</si>
  <si>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</si>
  <si>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</si>
  <si>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</si>
  <si>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</si>
  <si>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</si>
  <si>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</si>
  <si>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</si>
  <si>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</si>
  <si>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</si>
  <si>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</si>
  <si>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Uppgiften över medeltal ålderspensioner, exkl. pensionärer med endast premiepension, som inte ingick i tabellen till prognosen som lämnades i februari har återinförts</t>
  </si>
  <si>
    <r>
      <t xml:space="preserve">i tabellen under namnet </t>
    </r>
    <r>
      <rPr>
        <i/>
        <sz val="12"/>
        <rFont val="Times New Roman"/>
        <family val="1"/>
      </rPr>
      <t>Skattat medeltal ålderspensioner, exkl. premiepension</t>
    </r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</si>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</sst>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i/>
      <sz val="12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69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5" fontId="7" fillId="0" borderId="0" applyFont="0" applyFill="0" applyBorder="0" applyAlignment="0" applyProtection="0"/>
    <xf numFmtId="0" fontId="42" fillId="13" borderId="9" applyNumberFormat="0" applyAlignment="0" applyProtection="0"/>
    <xf numFmtId="164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9" fillId="0" borderId="0">
      <protection locked="0"/>
    </xf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>
      <protection locked="0"/>
    </xf>
    <xf numFmtId="0" fontId="60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1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>
      <protection locked="0"/>
    </xf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4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3" fontId="0" fillId="0" borderId="0" xfId="0" applyNumberFormat="1"/>
    <xf numFmtId="169" fontId="41" fillId="0" borderId="0" xfId="69"/>
    <xf numFmtId="169" fontId="8" fillId="0" borderId="0" xfId="69" applyFont="1"/>
    <xf numFmtId="0" fontId="8" fillId="0" borderId="0" xfId="0" applyFont="1"/>
    <xf numFmtId="3" fontId="8" fillId="0" borderId="0" xfId="0" applyNumberFormat="1" applyFont="1" applyProtection="1">
      <protection locked="0"/>
    </xf>
    <xf numFmtId="3" fontId="8" fillId="0" borderId="0" xfId="0" applyNumberFormat="1" applyFont="1"/>
    <xf numFmtId="3" fontId="7" fillId="0" borderId="0" xfId="69" applyNumberFormat="1" applyFont="1"/>
    <xf numFmtId="3" fontId="8" fillId="0" borderId="0" xfId="69" applyNumberFormat="1" applyFont="1"/>
    <xf numFmtId="168" fontId="8" fillId="0" borderId="0" xfId="69" applyNumberFormat="1" applyFont="1"/>
    <xf numFmtId="2" fontId="8" fillId="0" borderId="0" xfId="69" applyNumberFormat="1" applyFont="1"/>
    <xf numFmtId="3" fontId="7" fillId="0" borderId="0" xfId="0" applyNumberFormat="1" applyFont="1"/>
    <xf numFmtId="168" fontId="8" fillId="0" borderId="0" xfId="0" applyNumberFormat="1" applyFont="1"/>
    <xf numFmtId="166" fontId="8" fillId="0" borderId="0" xfId="0" applyNumberFormat="1" applyFont="1"/>
    <xf numFmtId="4" fontId="8" fillId="0" borderId="0" xfId="0" applyNumberFormat="1" applyFont="1"/>
    <xf numFmtId="170" fontId="8" fillId="0" borderId="0" xfId="0" applyNumberFormat="1" applyFont="1"/>
    <xf numFmtId="0" fontId="54" fillId="0" borderId="0" xfId="0" applyFont="1" applyAlignment="1">
      <alignment vertical="center"/>
    </xf>
    <xf numFmtId="166" fontId="0" fillId="0" borderId="0" xfId="0" applyNumberFormat="1"/>
    <xf numFmtId="0" fontId="56" fillId="0" borderId="0" xfId="0" applyFont="1"/>
    <xf numFmtId="0" fontId="57" fillId="0" borderId="0" xfId="0" applyFont="1"/>
    <xf numFmtId="0" fontId="56" fillId="0" borderId="16" xfId="0" applyFont="1" applyBorder="1" applyAlignment="1">
      <alignment vertical="center"/>
    </xf>
    <xf numFmtId="0" fontId="58" fillId="0" borderId="0" xfId="0" applyFont="1"/>
    <xf numFmtId="3" fontId="57" fillId="0" borderId="0" xfId="0" applyNumberFormat="1" applyFont="1"/>
    <xf numFmtId="3" fontId="56" fillId="0" borderId="0" xfId="172" applyNumberFormat="1" applyFont="1">
      <protection locked="0"/>
    </xf>
    <xf numFmtId="0" fontId="8" fillId="0" borderId="0" xfId="223" applyFont="1">
      <protection locked="0"/>
    </xf>
    <xf numFmtId="2" fontId="8" fillId="0" borderId="0" xfId="0" applyNumberFormat="1" applyFont="1"/>
    <xf numFmtId="3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7" fontId="8" fillId="0" borderId="0" xfId="255" applyNumberFormat="1" applyFont="1">
      <protection locked="0"/>
    </xf>
    <xf numFmtId="3" fontId="22" fillId="0" borderId="0" xfId="0" applyNumberFormat="1" applyFont="1"/>
    <xf numFmtId="3" fontId="23" fillId="0" borderId="0" xfId="0" applyNumberFormat="1" applyFont="1"/>
    <xf numFmtId="166" fontId="23" fillId="0" borderId="0" xfId="0" applyNumberFormat="1" applyFont="1"/>
    <xf numFmtId="0" fontId="8" fillId="0" borderId="16" xfId="0" applyFont="1" applyBorder="1" applyAlignment="1">
      <alignment vertical="center"/>
    </xf>
    <xf numFmtId="167" fontId="8" fillId="0" borderId="0" xfId="0" applyNumberFormat="1" applyFont="1"/>
    <xf numFmtId="172" fontId="8" fillId="0" borderId="0" xfId="126" applyNumberFormat="1"/>
    <xf numFmtId="0" fontId="63" fillId="0" borderId="0" xfId="0" applyFont="1"/>
    <xf numFmtId="0" fontId="64" fillId="0" borderId="0" xfId="0" applyFont="1"/>
    <xf numFmtId="2" fontId="63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builtinId="10" customBuiltin="1"/>
    <cellStyle name="Bad" xfId="44" xr:uid="{00000000-0005-0000-0000-00002B000000}"/>
    <cellStyle name="Beräkning" xfId="45" builtinId="22" customBuiltin="1"/>
    <cellStyle name="Bra" xfId="46" builtinId="26" customBuiltin="1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 xr:uid="{00000000-0005-0000-0000-000037000000}"/>
    <cellStyle name="Explanatory Text" xfId="50" xr:uid="{00000000-0005-0000-0000-000038000000}"/>
    <cellStyle name="Förklarande text" xfId="57" builtinId="53" customBuiltin="1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put" xfId="64" xr:uid="{00000000-0005-0000-0000-000040000000}"/>
    <cellStyle name="Kontrollcell" xfId="65" builtinId="23" customBuiltin="1"/>
    <cellStyle name="Linked Cell" xfId="66" xr:uid="{00000000-0005-0000-0000-000042000000}"/>
    <cellStyle name="Länkad cell" xfId="67" builtinId="24" customBuiltin="1"/>
    <cellStyle name="Neutral" xfId="68" builtinId="28" customBuiltin="1"/>
    <cellStyle name="Normal" xfId="0" builtinId="0"/>
    <cellStyle name="Normal 10" xfId="146" xr:uid="{00000000-0005-0000-0000-000046000000}"/>
    <cellStyle name="Normal 11" xfId="147" xr:uid="{00000000-0005-0000-0000-000047000000}"/>
    <cellStyle name="Normal 12" xfId="148" xr:uid="{00000000-0005-0000-0000-000048000000}"/>
    <cellStyle name="Normal 13" xfId="159" xr:uid="{00000000-0005-0000-0000-000049000000}"/>
    <cellStyle name="Normal 14" xfId="167" xr:uid="{00000000-0005-0000-0000-00004A000000}"/>
    <cellStyle name="Normal 15" xfId="172" xr:uid="{00000000-0005-0000-0000-00004B00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0" xfId="255" xr:uid="{00000000-0005-0000-0000-000086000000}"/>
    <cellStyle name="Normal 4" xfId="134" xr:uid="{00000000-0005-0000-0000-000087000000}"/>
    <cellStyle name="Normal 4 2" xfId="183" xr:uid="{00000000-0005-0000-0000-000088000000}"/>
    <cellStyle name="Normal 5" xfId="136" xr:uid="{00000000-0005-0000-0000-000089000000}"/>
    <cellStyle name="Normal 5 2" xfId="201" xr:uid="{00000000-0005-0000-0000-00008A000000}"/>
    <cellStyle name="Normal 6" xfId="138" xr:uid="{00000000-0005-0000-0000-00008B000000}"/>
    <cellStyle name="Normal 6 2" xfId="198" xr:uid="{00000000-0005-0000-0000-00008C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8" xfId="142" xr:uid="{00000000-0005-0000-0000-000090000000}"/>
    <cellStyle name="Normal 9" xfId="144" xr:uid="{00000000-0005-0000-0000-000091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 2" xfId="126" xr:uid="{00000000-0005-0000-0000-000095000000}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tyle 25" xfId="115" xr:uid="{00000000-0005-0000-0000-0000C7000000}"/>
    <cellStyle name="Summa" xfId="116" builtinId="25" customBuiltin="1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Valuta (0)_LSPmm" xfId="121" xr:uid="{00000000-0005-0000-0000-00000B010000}"/>
    <cellStyle name="Warning Text" xfId="122" xr:uid="{00000000-0005-0000-0000-00000C010000}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diagram!$D$18:$K$18</c:f>
              <c:numCache>
                <c:formatCode>#,##0</c:formatCode>
                <c:ptCount val="8"/>
                <c:pt idx="0">
                  <c:v>285.35680000000002</c:v>
                </c:pt>
                <c:pt idx="1">
                  <c:v>299.10309999999998</c:v>
                </c:pt>
                <c:pt idx="2">
                  <c:v>307.35559999999998</c:v>
                </c:pt>
                <c:pt idx="3">
                  <c:v>317.6277</c:v>
                </c:pt>
                <c:pt idx="4">
                  <c:v>329.76900000000001</c:v>
                </c:pt>
                <c:pt idx="5">
                  <c:v>330.16399999999999</c:v>
                </c:pt>
                <c:pt idx="6">
                  <c:v>339.30799999999999</c:v>
                </c:pt>
                <c:pt idx="7">
                  <c:v>351.98899999999998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diagram!$D$19:$K$19</c:f>
              <c:numCache>
                <c:formatCode>#,##0</c:formatCode>
                <c:ptCount val="8"/>
                <c:pt idx="0">
                  <c:v>7.5984999999999996</c:v>
                </c:pt>
                <c:pt idx="1">
                  <c:v>9.0806000000000004</c:v>
                </c:pt>
                <c:pt idx="2">
                  <c:v>10.1411</c:v>
                </c:pt>
                <c:pt idx="3">
                  <c:v>11.7149</c:v>
                </c:pt>
                <c:pt idx="4">
                  <c:v>15.069000000000001</c:v>
                </c:pt>
                <c:pt idx="5">
                  <c:v>15.749000000000001</c:v>
                </c:pt>
                <c:pt idx="6">
                  <c:v>18.225000000000001</c:v>
                </c:pt>
                <c:pt idx="7">
                  <c:v>20.914000000000001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diagram!$D$20:$K$20</c:f>
              <c:numCache>
                <c:formatCode>#,##0</c:formatCode>
                <c:ptCount val="8"/>
                <c:pt idx="0">
                  <c:v>43.540812882676619</c:v>
                </c:pt>
                <c:pt idx="1">
                  <c:v>42.507916945761423</c:v>
                </c:pt>
                <c:pt idx="2">
                  <c:v>42.5378422952246</c:v>
                </c:pt>
                <c:pt idx="3">
                  <c:v>42.208875992930452</c:v>
                </c:pt>
                <c:pt idx="4">
                  <c:v>44.442900000000002</c:v>
                </c:pt>
                <c:pt idx="5">
                  <c:v>43.992199999999997</c:v>
                </c:pt>
                <c:pt idx="6">
                  <c:v>44.231699999999996</c:v>
                </c:pt>
                <c:pt idx="7">
                  <c:v>44.929901000000001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CB-4027-8BC4-6EA6B9E23E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CB-4027-8BC4-6EA6B9E23E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2C-42A8-BF68-FC598DCBD42B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diagram!$D$58:$K$58</c:f>
              <c:numCache>
                <c:formatCode>General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diagram!$D$18:$K$18</c:f>
              <c:numCache>
                <c:formatCode>#,##0</c:formatCode>
                <c:ptCount val="8"/>
                <c:pt idx="0">
                  <c:v>285.35680000000002</c:v>
                </c:pt>
                <c:pt idx="1">
                  <c:v>299.10309999999998</c:v>
                </c:pt>
                <c:pt idx="2">
                  <c:v>307.35559999999998</c:v>
                </c:pt>
                <c:pt idx="3">
                  <c:v>317.6277</c:v>
                </c:pt>
                <c:pt idx="4">
                  <c:v>329.76900000000001</c:v>
                </c:pt>
                <c:pt idx="5">
                  <c:v>330.16399999999999</c:v>
                </c:pt>
                <c:pt idx="6">
                  <c:v>339.30799999999999</c:v>
                </c:pt>
                <c:pt idx="7">
                  <c:v>351.98899999999998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E-467C-9893-825761438AFE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diagram!$D$19:$K$19</c:f>
              <c:numCache>
                <c:formatCode>#,##0</c:formatCode>
                <c:ptCount val="8"/>
                <c:pt idx="0">
                  <c:v>7.5984999999999996</c:v>
                </c:pt>
                <c:pt idx="1">
                  <c:v>9.0806000000000004</c:v>
                </c:pt>
                <c:pt idx="2">
                  <c:v>10.1411</c:v>
                </c:pt>
                <c:pt idx="3">
                  <c:v>11.7149</c:v>
                </c:pt>
                <c:pt idx="4">
                  <c:v>15.069000000000001</c:v>
                </c:pt>
                <c:pt idx="5">
                  <c:v>15.749000000000001</c:v>
                </c:pt>
                <c:pt idx="6">
                  <c:v>18.225000000000001</c:v>
                </c:pt>
                <c:pt idx="7">
                  <c:v>20.914000000000001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E-467C-9893-825761438AFE}"/>
            </c:ext>
          </c:extLst>
        </c:ser>
        <c:ser>
          <c:idx val="2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diagram!$D$20:$K$20</c:f>
              <c:numCache>
                <c:formatCode>#,##0</c:formatCode>
                <c:ptCount val="8"/>
                <c:pt idx="0">
                  <c:v>43.540812882676619</c:v>
                </c:pt>
                <c:pt idx="1">
                  <c:v>42.507916945761423</c:v>
                </c:pt>
                <c:pt idx="2">
                  <c:v>42.5378422952246</c:v>
                </c:pt>
                <c:pt idx="3">
                  <c:v>42.208875992930452</c:v>
                </c:pt>
                <c:pt idx="4">
                  <c:v>44.442900000000002</c:v>
                </c:pt>
                <c:pt idx="5">
                  <c:v>43.992199999999997</c:v>
                </c:pt>
                <c:pt idx="6">
                  <c:v>44.231699999999996</c:v>
                </c:pt>
                <c:pt idx="7">
                  <c:v>44.929901000000001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E-467C-9893-825761438AFE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diagram!$D$21:$K$21</c:f>
              <c:numCache>
                <c:formatCode>#,##0</c:formatCode>
                <c:ptCount val="8"/>
                <c:pt idx="0">
                  <c:v>336.49611288267664</c:v>
                </c:pt>
                <c:pt idx="1">
                  <c:v>350.69161694576144</c:v>
                </c:pt>
                <c:pt idx="2">
                  <c:v>360.03454229522458</c:v>
                </c:pt>
                <c:pt idx="3">
                  <c:v>371.55147599293048</c:v>
                </c:pt>
                <c:pt idx="4">
                  <c:v>389.28090000000003</c:v>
                </c:pt>
                <c:pt idx="5">
                  <c:v>389.90520000000004</c:v>
                </c:pt>
                <c:pt idx="6">
                  <c:v>401.7647</c:v>
                </c:pt>
                <c:pt idx="7">
                  <c:v>417.83290099999999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2E-467C-9893-825761438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22</xdr:row>
      <xdr:rowOff>19051</xdr:rowOff>
    </xdr:from>
    <xdr:to>
      <xdr:col>25</xdr:col>
      <xdr:colOff>228600</xdr:colOff>
      <xdr:row>48</xdr:row>
      <xdr:rowOff>150813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V257"/>
  <sheetViews>
    <sheetView tabSelected="1" zoomScale="80" zoomScaleNormal="80" workbookViewId="0" xr3:uid="{AEA406A1-0E4B-5B11-9CD5-51D6E497D94C}">
      <pane xSplit="1" ySplit="3" topLeftCell="B156" activePane="bottomRight" state="frozen"/>
      <selection pane="bottomRight" activeCell="K167" sqref="K167"/>
      <selection pane="bottomLeft" activeCell="A4" sqref="A4"/>
      <selection pane="topRight" activeCell="B1" sqref="B1"/>
    </sheetView>
  </sheetViews>
  <sheetFormatPr defaultColWidth="9.140625" defaultRowHeight="13.15"/>
  <cols>
    <col min="1" max="1" width="0.42578125" style="13" customWidth="1"/>
    <col min="2" max="2" width="2.5703125" style="13" customWidth="1"/>
    <col min="3" max="3" width="1.7109375" style="13" customWidth="1"/>
    <col min="4" max="4" width="2" style="13" customWidth="1"/>
    <col min="5" max="5" width="47.140625" style="13" customWidth="1"/>
    <col min="6" max="12" width="13.85546875" style="13" customWidth="1"/>
    <col min="13" max="13" width="13.7109375" style="13" customWidth="1"/>
    <col min="14" max="16384" width="9.140625" style="13"/>
  </cols>
  <sheetData>
    <row r="1" spans="1:13" ht="17.4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3.5" customHeight="1">
      <c r="A2" s="5"/>
      <c r="B2" s="20"/>
      <c r="C2" s="2"/>
      <c r="D2" s="2"/>
      <c r="E2" s="2"/>
      <c r="F2" s="20"/>
      <c r="G2" s="20"/>
      <c r="H2" s="20"/>
      <c r="I2" s="20"/>
      <c r="J2" s="20"/>
      <c r="K2" s="20"/>
      <c r="L2" s="20"/>
      <c r="M2" s="20"/>
    </row>
    <row r="3" spans="1:13" ht="15.6">
      <c r="A3" s="3" t="s">
        <v>1</v>
      </c>
      <c r="B3" s="2"/>
      <c r="C3" s="2"/>
      <c r="D3" s="2"/>
      <c r="E3" s="2"/>
      <c r="F3" s="4">
        <v>2016</v>
      </c>
      <c r="G3" s="4">
        <v>2017</v>
      </c>
      <c r="H3" s="4">
        <v>2018</v>
      </c>
      <c r="I3" s="4">
        <v>2019</v>
      </c>
      <c r="J3" s="4">
        <v>2020</v>
      </c>
      <c r="K3" s="4">
        <v>2021</v>
      </c>
      <c r="L3" s="4">
        <v>2022</v>
      </c>
      <c r="M3" s="4">
        <v>2023</v>
      </c>
    </row>
    <row r="4" spans="1:13" ht="15.6">
      <c r="A4" s="2"/>
      <c r="B4" s="2"/>
      <c r="C4" s="2"/>
      <c r="D4" s="2"/>
      <c r="E4" s="2"/>
      <c r="F4" s="20"/>
      <c r="G4" s="20"/>
      <c r="H4" s="20"/>
      <c r="I4" s="20"/>
      <c r="J4" s="20"/>
      <c r="K4" s="20"/>
      <c r="L4" s="20"/>
      <c r="M4" s="20"/>
    </row>
    <row r="5" spans="1:13" ht="15.6">
      <c r="A5" s="2"/>
      <c r="B5" s="2" t="s">
        <v>2</v>
      </c>
      <c r="C5" s="2"/>
      <c r="D5" s="2"/>
      <c r="E5" s="2"/>
      <c r="F5" s="49">
        <v>4.8977883709995229</v>
      </c>
      <c r="G5" s="49">
        <v>5.0315435172139544</v>
      </c>
      <c r="H5" s="49">
        <v>4.891033550849655</v>
      </c>
      <c r="I5" s="49">
        <v>3.7180003475593359</v>
      </c>
      <c r="J5" s="49">
        <v>-0.97574887141930189</v>
      </c>
      <c r="K5" s="49">
        <v>4.2961585112651246</v>
      </c>
      <c r="L5" s="49">
        <v>4.4333861556862919</v>
      </c>
      <c r="M5" s="49">
        <v>4.492741254145538</v>
      </c>
    </row>
    <row r="6" spans="1:13" ht="15.6">
      <c r="A6" s="2"/>
      <c r="B6" s="2" t="s">
        <v>3</v>
      </c>
      <c r="C6" s="2"/>
      <c r="D6" s="2"/>
      <c r="E6" s="2"/>
      <c r="F6" s="49">
        <v>2.2202486678507993</v>
      </c>
      <c r="G6" s="49">
        <v>2.6064291920069538</v>
      </c>
      <c r="H6" s="49">
        <v>2.8365791701947529</v>
      </c>
      <c r="I6" s="49">
        <v>3.8699053108274928</v>
      </c>
      <c r="J6" s="49">
        <v>2.3384859294490523</v>
      </c>
      <c r="K6" s="49">
        <v>2.2463206816421444</v>
      </c>
      <c r="L6" s="49">
        <v>2.386363636363642</v>
      </c>
      <c r="M6" s="49">
        <v>2.7376988531261581</v>
      </c>
    </row>
    <row r="7" spans="1:13" ht="15.6">
      <c r="A7" s="2"/>
      <c r="B7" s="2"/>
      <c r="C7" s="2"/>
      <c r="D7" s="2"/>
      <c r="E7" s="2"/>
      <c r="F7" s="20"/>
      <c r="G7" s="20"/>
      <c r="H7" s="20"/>
      <c r="I7" s="20"/>
      <c r="J7" s="20"/>
      <c r="K7" s="20"/>
      <c r="L7" s="20"/>
      <c r="M7" s="20"/>
    </row>
    <row r="8" spans="1:13" ht="15.6">
      <c r="A8" s="2"/>
      <c r="B8" s="2" t="s">
        <v>4</v>
      </c>
      <c r="C8" s="2"/>
      <c r="D8" s="2"/>
      <c r="E8" s="2"/>
      <c r="F8" s="49">
        <v>1.5070702059042596</v>
      </c>
      <c r="G8" s="49">
        <v>2.2749027514714637</v>
      </c>
      <c r="H8" s="49">
        <v>1.5054362977418245</v>
      </c>
      <c r="I8" s="49">
        <v>0.67093027818105888</v>
      </c>
      <c r="J8" s="49">
        <v>-1.564814093070388</v>
      </c>
      <c r="K8" s="49">
        <v>0.18213133252824587</v>
      </c>
      <c r="L8" s="49">
        <v>1.1421796265191242</v>
      </c>
      <c r="M8" s="49">
        <v>1.6568001094113383</v>
      </c>
    </row>
    <row r="9" spans="1:13" ht="15.6">
      <c r="A9" s="2"/>
      <c r="B9" s="2" t="s">
        <v>5</v>
      </c>
      <c r="C9" s="2"/>
      <c r="D9" s="2"/>
      <c r="E9" s="2"/>
      <c r="F9" s="22">
        <v>4910.1000000000004</v>
      </c>
      <c r="G9" s="22">
        <v>5021.8</v>
      </c>
      <c r="H9" s="22">
        <v>5097.3999999999996</v>
      </c>
      <c r="I9" s="22">
        <v>5131.6000000000004</v>
      </c>
      <c r="J9" s="22">
        <v>5051.3</v>
      </c>
      <c r="K9" s="22">
        <v>5060.5</v>
      </c>
      <c r="L9" s="22">
        <v>5118.3</v>
      </c>
      <c r="M9" s="22">
        <v>5203.1000000000004</v>
      </c>
    </row>
    <row r="10" spans="1:13" ht="15.6">
      <c r="A10" s="2"/>
      <c r="B10" s="2"/>
      <c r="C10" s="2"/>
      <c r="D10" s="2"/>
      <c r="E10" s="2"/>
      <c r="F10" s="20"/>
      <c r="G10" s="20"/>
      <c r="H10" s="20"/>
      <c r="I10" s="20"/>
      <c r="J10" s="20"/>
      <c r="K10" s="20"/>
      <c r="L10" s="20"/>
      <c r="M10" s="20"/>
    </row>
    <row r="11" spans="1:13" ht="15.6">
      <c r="A11" s="2"/>
      <c r="B11" s="2" t="s">
        <v>6</v>
      </c>
      <c r="C11" s="2"/>
      <c r="D11" s="2"/>
      <c r="E11" s="2"/>
      <c r="F11" s="49">
        <v>6.9457605276124763</v>
      </c>
      <c r="G11" s="49">
        <v>6.6631972194859017</v>
      </c>
      <c r="H11" s="49">
        <v>6.3287882685875987</v>
      </c>
      <c r="I11" s="49">
        <v>6.7709468788605482</v>
      </c>
      <c r="J11" s="49">
        <v>8.719144168564096</v>
      </c>
      <c r="K11" s="49">
        <v>8.9313993665418945</v>
      </c>
      <c r="L11" s="49">
        <v>8.5070251331736451</v>
      </c>
      <c r="M11" s="49">
        <v>7.7300939882957973</v>
      </c>
    </row>
    <row r="12" spans="1:13" ht="15.6">
      <c r="A12" s="2"/>
      <c r="B12" s="2"/>
      <c r="C12" s="2"/>
      <c r="D12" s="2"/>
      <c r="E12" s="2"/>
      <c r="F12" s="20"/>
      <c r="G12" s="20"/>
      <c r="H12" s="20"/>
      <c r="I12" s="20"/>
      <c r="J12" s="20"/>
      <c r="K12" s="20"/>
      <c r="L12" s="20"/>
      <c r="M12" s="20"/>
    </row>
    <row r="13" spans="1:13" ht="15.6">
      <c r="A13" s="2"/>
      <c r="B13" s="2" t="s">
        <v>7</v>
      </c>
      <c r="C13" s="2"/>
      <c r="D13" s="2"/>
      <c r="E13" s="2"/>
      <c r="F13" s="49">
        <v>0.98292644008297625</v>
      </c>
      <c r="G13" s="49">
        <v>1.7950257560914062</v>
      </c>
      <c r="H13" s="49">
        <v>1.9527490608798104</v>
      </c>
      <c r="I13" s="49">
        <v>1.7844092570036496</v>
      </c>
      <c r="J13" s="49">
        <v>0.52354454616168056</v>
      </c>
      <c r="K13" s="49">
        <v>1.3451980595815538</v>
      </c>
      <c r="L13" s="49">
        <v>1.6856077291281357</v>
      </c>
      <c r="M13" s="49">
        <v>2.0561989199179953</v>
      </c>
    </row>
    <row r="14" spans="1:13" ht="15.6">
      <c r="A14" s="2"/>
      <c r="B14" s="2"/>
      <c r="C14" s="2"/>
      <c r="D14" s="2"/>
      <c r="E14" s="2"/>
      <c r="F14" s="20"/>
      <c r="G14" s="20"/>
      <c r="H14" s="20"/>
      <c r="I14" s="50"/>
      <c r="J14" s="50"/>
      <c r="K14" s="50"/>
      <c r="L14" s="50"/>
      <c r="M14" s="50"/>
    </row>
    <row r="15" spans="1:13" ht="15.6">
      <c r="A15" s="2"/>
      <c r="B15" s="2" t="s">
        <v>8</v>
      </c>
      <c r="C15" s="2"/>
      <c r="D15" s="2"/>
      <c r="E15" s="2"/>
      <c r="F15" s="30">
        <v>162.13999999999999</v>
      </c>
      <c r="G15" s="30">
        <v>168.16</v>
      </c>
      <c r="H15" s="30">
        <v>170.73</v>
      </c>
      <c r="I15" s="41">
        <v>175.96</v>
      </c>
      <c r="J15" s="41">
        <v>182.58</v>
      </c>
      <c r="K15" s="53">
        <v>182.7</v>
      </c>
      <c r="L15" s="51">
        <v>187.38</v>
      </c>
      <c r="M15" s="51">
        <v>194.09</v>
      </c>
    </row>
    <row r="16" spans="1:13" ht="15.6">
      <c r="A16" s="2"/>
      <c r="B16" s="2" t="s">
        <v>9</v>
      </c>
      <c r="C16" s="2"/>
      <c r="D16" s="2"/>
      <c r="E16" s="2"/>
      <c r="F16" s="41">
        <v>159.37</v>
      </c>
      <c r="G16" s="41">
        <v>166.39</v>
      </c>
      <c r="H16" s="30"/>
      <c r="I16" s="30"/>
      <c r="J16" s="30"/>
      <c r="K16" s="30"/>
      <c r="L16" s="30"/>
      <c r="M16" s="30"/>
    </row>
    <row r="17" spans="1:17" ht="15.6">
      <c r="A17" s="2"/>
      <c r="B17" s="20"/>
      <c r="C17" s="2"/>
      <c r="D17" s="2"/>
      <c r="E17" s="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ht="15.6">
      <c r="A18" s="2"/>
      <c r="B18" s="2" t="s">
        <v>10</v>
      </c>
      <c r="C18" s="2"/>
      <c r="D18" s="2"/>
      <c r="E18" s="2"/>
      <c r="F18" s="22">
        <v>44300</v>
      </c>
      <c r="G18" s="22">
        <v>44800</v>
      </c>
      <c r="H18" s="22">
        <v>45500</v>
      </c>
      <c r="I18" s="22">
        <v>46500</v>
      </c>
      <c r="J18" s="22">
        <v>47300</v>
      </c>
      <c r="K18" s="22">
        <v>47400</v>
      </c>
      <c r="L18" s="22">
        <v>48100</v>
      </c>
      <c r="M18" s="22">
        <v>49000</v>
      </c>
      <c r="N18" s="20"/>
      <c r="O18" s="20"/>
      <c r="P18" s="20"/>
      <c r="Q18" s="20"/>
    </row>
    <row r="19" spans="1:17" ht="15.6">
      <c r="A19" s="2"/>
      <c r="B19" s="2" t="s">
        <v>11</v>
      </c>
      <c r="C19" s="2"/>
      <c r="D19" s="2"/>
      <c r="E19" s="2"/>
      <c r="F19" s="22">
        <v>59300</v>
      </c>
      <c r="G19" s="22">
        <v>61500</v>
      </c>
      <c r="H19" s="22">
        <v>62500</v>
      </c>
      <c r="I19" s="22">
        <v>64400</v>
      </c>
      <c r="J19" s="22">
        <v>66800</v>
      </c>
      <c r="K19" s="22">
        <v>66800</v>
      </c>
      <c r="L19" s="22">
        <v>68500</v>
      </c>
      <c r="M19" s="22">
        <v>71000</v>
      </c>
      <c r="N19" s="20"/>
      <c r="O19" s="20"/>
      <c r="P19" s="20"/>
      <c r="Q19" s="20"/>
    </row>
    <row r="20" spans="1:17" ht="15.6">
      <c r="A20" s="2"/>
      <c r="B20" s="2"/>
      <c r="C20" s="2"/>
      <c r="D20" s="2"/>
      <c r="E20" s="2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ht="15.6">
      <c r="A21" s="2"/>
      <c r="B21" s="2" t="s">
        <v>12</v>
      </c>
      <c r="C21" s="2"/>
      <c r="D21" s="2"/>
      <c r="E21" s="2"/>
      <c r="F21" s="49">
        <v>0.87831937952642658</v>
      </c>
      <c r="G21" s="49">
        <v>0.79938900203664343</v>
      </c>
      <c r="H21" s="49">
        <v>0.9462713205704576</v>
      </c>
      <c r="I21" s="49">
        <v>1.5595549847380541</v>
      </c>
      <c r="J21" s="49">
        <v>1.5668111943240026</v>
      </c>
      <c r="K21" s="49">
        <v>1.2386404061964562</v>
      </c>
      <c r="L21" s="49">
        <v>2</v>
      </c>
      <c r="M21" s="49">
        <v>2</v>
      </c>
      <c r="N21" s="20"/>
      <c r="O21" s="20"/>
      <c r="P21" s="20"/>
      <c r="Q21" s="20"/>
    </row>
    <row r="22" spans="1:17" ht="15.6">
      <c r="A22" s="2"/>
      <c r="B22" s="2"/>
      <c r="C22" s="2"/>
      <c r="D22" s="2"/>
      <c r="E22" s="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ht="15.6">
      <c r="A23" s="2"/>
      <c r="B23" s="2" t="s">
        <v>13</v>
      </c>
      <c r="C23" s="2"/>
      <c r="D23" s="2"/>
      <c r="E23" s="2"/>
      <c r="F23" s="49">
        <v>-0.65</v>
      </c>
      <c r="G23" s="49">
        <v>-0.7</v>
      </c>
      <c r="H23" s="49">
        <v>-0.69</v>
      </c>
      <c r="I23" s="49">
        <v>-0.42</v>
      </c>
      <c r="J23" s="49">
        <v>-0.15</v>
      </c>
      <c r="K23" s="49">
        <v>-0.12</v>
      </c>
      <c r="L23" s="49">
        <v>-0.1</v>
      </c>
      <c r="M23" s="49">
        <v>0.14000000000000001</v>
      </c>
      <c r="N23" s="20"/>
      <c r="O23" s="20"/>
      <c r="P23" s="20"/>
      <c r="Q23" s="20"/>
    </row>
    <row r="24" spans="1:17" ht="15.6">
      <c r="A24" s="2"/>
      <c r="B24" s="2" t="s">
        <v>14</v>
      </c>
      <c r="C24" s="2"/>
      <c r="D24" s="2"/>
      <c r="E24" s="2"/>
      <c r="F24" s="49">
        <v>-0.62</v>
      </c>
      <c r="G24" s="49">
        <v>-0.7</v>
      </c>
      <c r="H24" s="49">
        <v>-0.68</v>
      </c>
      <c r="I24" s="49">
        <v>-0.41</v>
      </c>
      <c r="J24" s="49">
        <v>-0.18</v>
      </c>
      <c r="K24" s="49">
        <v>-0.15</v>
      </c>
      <c r="L24" s="49">
        <v>-0.11</v>
      </c>
      <c r="M24" s="49">
        <v>0.18</v>
      </c>
      <c r="N24" s="20"/>
      <c r="O24" s="20"/>
      <c r="P24" s="20"/>
      <c r="Q24" s="20"/>
    </row>
    <row r="25" spans="1:17" ht="15.6">
      <c r="A25" s="2"/>
      <c r="B25" s="2" t="s">
        <v>15</v>
      </c>
      <c r="C25" s="2"/>
      <c r="D25" s="2"/>
      <c r="E25" s="2"/>
      <c r="F25" s="49">
        <v>-0.22</v>
      </c>
      <c r="G25" s="49">
        <v>-0.06</v>
      </c>
      <c r="H25" s="49">
        <v>0.08</v>
      </c>
      <c r="I25" s="49">
        <v>-0.36</v>
      </c>
      <c r="J25" s="49">
        <v>-0.35</v>
      </c>
      <c r="K25" s="49">
        <v>-0.05</v>
      </c>
      <c r="L25" s="49">
        <v>0.41</v>
      </c>
      <c r="M25" s="49">
        <v>0.95</v>
      </c>
      <c r="N25" s="20"/>
      <c r="O25" s="20"/>
      <c r="P25" s="20"/>
      <c r="Q25" s="20"/>
    </row>
    <row r="26" spans="1:17" ht="15.6">
      <c r="A26" s="2"/>
      <c r="B26" s="2" t="s">
        <v>16</v>
      </c>
      <c r="C26" s="2"/>
      <c r="D26" s="2"/>
      <c r="E26" s="2"/>
      <c r="F26" s="49">
        <v>0.54</v>
      </c>
      <c r="G26" s="49">
        <v>0.65</v>
      </c>
      <c r="H26" s="49">
        <v>0.65</v>
      </c>
      <c r="I26" s="49">
        <v>0.09</v>
      </c>
      <c r="J26" s="49">
        <v>-0.04</v>
      </c>
      <c r="K26" s="49">
        <v>0.34</v>
      </c>
      <c r="L26" s="49">
        <v>0.78</v>
      </c>
      <c r="M26" s="49">
        <v>1.21</v>
      </c>
      <c r="N26"/>
      <c r="O26" s="32"/>
      <c r="P26" s="20"/>
      <c r="Q26" s="20"/>
    </row>
    <row r="27" spans="1:17" ht="15.6">
      <c r="A27" s="2"/>
      <c r="B27" s="2"/>
      <c r="C27" s="2"/>
      <c r="D27" s="2"/>
      <c r="E27" s="2"/>
      <c r="F27" s="20"/>
      <c r="G27" s="20"/>
      <c r="H27" s="20"/>
      <c r="I27" s="20"/>
      <c r="J27" s="20"/>
      <c r="K27" s="20"/>
      <c r="L27" s="20"/>
      <c r="M27" s="20"/>
      <c r="N27" s="32"/>
      <c r="O27" s="32"/>
      <c r="P27" s="20"/>
      <c r="Q27" s="20"/>
    </row>
    <row r="28" spans="1:17" ht="15.6">
      <c r="A28" s="2"/>
      <c r="B28" s="2" t="s">
        <v>17</v>
      </c>
      <c r="C28" s="2"/>
      <c r="D28" s="2"/>
      <c r="E28" s="2"/>
      <c r="F28" s="49">
        <v>2.1653918728312904</v>
      </c>
      <c r="G28" s="49">
        <v>2.76641532977564</v>
      </c>
      <c r="H28" s="49">
        <v>2.3309987819732036</v>
      </c>
      <c r="I28" s="49">
        <v>1.2556848333358239</v>
      </c>
      <c r="J28" s="49">
        <v>-3.3873195213753982</v>
      </c>
      <c r="K28" s="49">
        <v>3.4170340143825806</v>
      </c>
      <c r="L28" s="49">
        <v>3.4191368151279988</v>
      </c>
      <c r="M28" s="49">
        <v>2.9354923599092864</v>
      </c>
      <c r="N28" s="32"/>
      <c r="O28" s="32"/>
      <c r="P28" s="20"/>
      <c r="Q28" s="20"/>
    </row>
    <row r="29" spans="1:17" ht="15.6">
      <c r="A29" s="2"/>
      <c r="B29" s="2" t="s">
        <v>18</v>
      </c>
      <c r="C29" s="2"/>
      <c r="D29" s="2"/>
      <c r="E29" s="2"/>
      <c r="F29" s="49">
        <v>4.378248657695516</v>
      </c>
      <c r="G29" s="49">
        <v>5.3710902093879076</v>
      </c>
      <c r="H29" s="49">
        <v>4.6036979506371534</v>
      </c>
      <c r="I29" s="49">
        <v>3.9861930143769264</v>
      </c>
      <c r="J29" s="49">
        <v>-2.160196352548871</v>
      </c>
      <c r="K29" s="49">
        <v>5.3940458254493562</v>
      </c>
      <c r="L29" s="49">
        <v>5.4177697179163209</v>
      </c>
      <c r="M29" s="49">
        <v>4.7733570093932753</v>
      </c>
      <c r="N29" s="32"/>
      <c r="O29" s="32"/>
      <c r="P29" s="20"/>
      <c r="Q29" s="20"/>
    </row>
    <row r="30" spans="1:17" ht="15.6">
      <c r="A30" s="2"/>
      <c r="B30" s="2" t="s">
        <v>19</v>
      </c>
      <c r="C30" s="2"/>
      <c r="D30" s="2"/>
      <c r="E30" s="2"/>
      <c r="F30" s="22">
        <v>4385.4970000000003</v>
      </c>
      <c r="G30" s="22">
        <v>4621.0460000000003</v>
      </c>
      <c r="H30" s="22">
        <v>4833.7849999999999</v>
      </c>
      <c r="I30" s="22">
        <v>5026.4690000000001</v>
      </c>
      <c r="J30" s="22">
        <v>4917.8874000000005</v>
      </c>
      <c r="K30" s="22">
        <v>5183.1605</v>
      </c>
      <c r="L30" s="22">
        <v>5463.9722000000002</v>
      </c>
      <c r="M30" s="22">
        <v>5724.7870999999996</v>
      </c>
      <c r="N30" s="20"/>
      <c r="O30" s="20"/>
      <c r="P30" s="20"/>
      <c r="Q30" s="20"/>
    </row>
    <row r="31" spans="1:17" ht="15.6">
      <c r="A31" s="2"/>
      <c r="B31" s="6"/>
      <c r="C31" s="2"/>
      <c r="D31" s="2"/>
      <c r="E31" s="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ht="15.6">
      <c r="A32" s="2"/>
      <c r="B32" s="20"/>
      <c r="C32" s="2"/>
      <c r="D32" s="2"/>
      <c r="E32" s="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3" s="9" customFormat="1" ht="18">
      <c r="A33" s="7" t="s">
        <v>20</v>
      </c>
      <c r="B33" s="8"/>
      <c r="F33" s="7">
        <v>2016</v>
      </c>
      <c r="G33" s="7">
        <v>2017</v>
      </c>
      <c r="H33" s="7">
        <v>2018</v>
      </c>
      <c r="I33" s="7">
        <v>2019</v>
      </c>
      <c r="J33" s="7">
        <v>2020</v>
      </c>
      <c r="K33" s="7">
        <v>2021</v>
      </c>
      <c r="L33" s="7">
        <v>2022</v>
      </c>
      <c r="M33" s="7">
        <v>2023</v>
      </c>
    </row>
    <row r="34" spans="1:13" ht="15.6">
      <c r="A34" s="2"/>
      <c r="B34" s="2"/>
      <c r="C34" s="2"/>
      <c r="D34" s="2"/>
      <c r="E34" s="2"/>
      <c r="F34" s="20"/>
      <c r="G34" s="20"/>
      <c r="H34" s="20"/>
      <c r="I34" s="20"/>
      <c r="J34" s="20"/>
      <c r="K34" s="20"/>
      <c r="L34" s="20"/>
      <c r="M34" s="20"/>
    </row>
    <row r="35" spans="1:13" s="4" customFormat="1" ht="42.75" customHeight="1">
      <c r="A35" s="12" t="s">
        <v>21</v>
      </c>
      <c r="B35" s="15"/>
      <c r="C35" s="15"/>
      <c r="D35" s="15"/>
      <c r="E35" s="15"/>
      <c r="I35" s="27"/>
      <c r="J35" s="27"/>
    </row>
    <row r="36" spans="1:13" ht="19.5" customHeight="1">
      <c r="A36" s="3"/>
      <c r="B36" s="10" t="s">
        <v>22</v>
      </c>
      <c r="C36" s="11"/>
      <c r="D36" s="11"/>
      <c r="E36" s="11"/>
      <c r="F36" s="16"/>
      <c r="G36" s="16"/>
      <c r="H36" s="16"/>
      <c r="I36" s="16"/>
      <c r="J36" s="16"/>
      <c r="K36" s="16"/>
      <c r="L36" s="16"/>
      <c r="M36" s="16"/>
    </row>
    <row r="37" spans="1:13" ht="15.6">
      <c r="A37" s="3"/>
      <c r="B37" s="2"/>
      <c r="C37" s="3" t="s">
        <v>23</v>
      </c>
      <c r="D37" s="3"/>
      <c r="E37" s="3"/>
      <c r="F37" s="27">
        <v>14112341</v>
      </c>
      <c r="G37" s="27">
        <v>13339143</v>
      </c>
      <c r="H37" s="27">
        <v>13142095</v>
      </c>
      <c r="I37" s="27">
        <v>13174828</v>
      </c>
      <c r="J37" s="27">
        <v>14577600</v>
      </c>
      <c r="K37" s="27">
        <v>14020100</v>
      </c>
      <c r="L37" s="27">
        <v>14221700</v>
      </c>
      <c r="M37" s="27">
        <v>14236200</v>
      </c>
    </row>
    <row r="38" spans="1:13" ht="14.1" customHeight="1">
      <c r="A38" s="3"/>
      <c r="B38" s="2"/>
      <c r="C38" s="2"/>
      <c r="D38" s="2"/>
      <c r="E38" s="2"/>
      <c r="F38" s="20"/>
      <c r="G38" s="20"/>
      <c r="H38" s="20"/>
      <c r="I38" s="20"/>
      <c r="J38" s="20"/>
      <c r="K38" s="20"/>
      <c r="L38" s="20"/>
      <c r="M38" s="20"/>
    </row>
    <row r="39" spans="1:13" ht="14.1" customHeight="1">
      <c r="A39" s="3"/>
      <c r="B39" s="2"/>
      <c r="C39" s="2"/>
      <c r="D39" s="2" t="s">
        <v>24</v>
      </c>
      <c r="E39" s="2"/>
      <c r="F39" s="22">
        <v>7577892</v>
      </c>
      <c r="G39" s="22">
        <v>6645093</v>
      </c>
      <c r="H39" s="22">
        <v>5895788</v>
      </c>
      <c r="I39" s="22">
        <v>5266879</v>
      </c>
      <c r="J39" s="22">
        <v>5124000</v>
      </c>
      <c r="K39" s="22">
        <v>4370000</v>
      </c>
      <c r="L39" s="22">
        <v>3765000</v>
      </c>
      <c r="M39" s="22">
        <v>3210000</v>
      </c>
    </row>
    <row r="40" spans="1:13" ht="15.6">
      <c r="A40" s="3"/>
      <c r="B40" s="2"/>
      <c r="C40" s="2"/>
      <c r="D40" s="2" t="s">
        <v>25</v>
      </c>
      <c r="E40" s="2"/>
      <c r="F40" s="22">
        <v>6524318</v>
      </c>
      <c r="G40" s="22">
        <v>6684768</v>
      </c>
      <c r="H40" s="22">
        <v>7237760</v>
      </c>
      <c r="I40" s="22">
        <v>7899895</v>
      </c>
      <c r="J40" s="22">
        <v>9446000</v>
      </c>
      <c r="K40" s="22">
        <v>9643000</v>
      </c>
      <c r="L40" s="22">
        <v>10450000</v>
      </c>
      <c r="M40" s="22">
        <v>11020000</v>
      </c>
    </row>
    <row r="41" spans="1:13" ht="12.75" customHeight="1">
      <c r="A41" s="3"/>
      <c r="B41" s="2"/>
      <c r="C41" s="2"/>
      <c r="D41" s="2"/>
      <c r="E41" s="2"/>
      <c r="F41" s="20"/>
      <c r="G41" s="20"/>
      <c r="H41" s="20"/>
      <c r="I41" s="20"/>
      <c r="J41" s="20"/>
      <c r="K41" s="20"/>
      <c r="L41" s="20"/>
      <c r="M41" s="20"/>
    </row>
    <row r="42" spans="1:13" ht="15.6">
      <c r="A42" s="3"/>
      <c r="B42" s="2"/>
      <c r="C42" s="2"/>
      <c r="D42" s="2" t="s">
        <v>26</v>
      </c>
      <c r="E42" s="2"/>
      <c r="F42" s="22">
        <v>699100</v>
      </c>
      <c r="G42" s="22">
        <v>664700</v>
      </c>
      <c r="H42" s="22">
        <v>661600</v>
      </c>
      <c r="I42" s="22">
        <v>662200</v>
      </c>
      <c r="J42" s="22">
        <v>724800</v>
      </c>
      <c r="K42" s="22">
        <v>694200</v>
      </c>
      <c r="L42" s="22">
        <v>708100</v>
      </c>
      <c r="M42" s="22">
        <v>705900</v>
      </c>
    </row>
    <row r="43" spans="1:13" ht="12" customHeight="1">
      <c r="A43" s="3"/>
      <c r="B43" s="2"/>
      <c r="C43" s="2"/>
      <c r="D43" s="2"/>
      <c r="E43" s="2"/>
      <c r="F43" s="20"/>
      <c r="G43" s="20"/>
      <c r="H43" s="20"/>
      <c r="I43" s="20"/>
      <c r="J43" s="20"/>
      <c r="K43" s="20"/>
      <c r="L43" s="20"/>
      <c r="M43" s="20"/>
    </row>
    <row r="44" spans="1:13" ht="15.6">
      <c r="A44" s="3"/>
      <c r="B44" s="2"/>
      <c r="C44" s="2"/>
      <c r="D44" s="2" t="s">
        <v>27</v>
      </c>
      <c r="E44" s="2"/>
      <c r="F44" s="22">
        <v>312200</v>
      </c>
      <c r="G44" s="22">
        <v>277900</v>
      </c>
      <c r="H44" s="22">
        <v>248300</v>
      </c>
      <c r="I44" s="22">
        <v>220700</v>
      </c>
      <c r="J44" s="22">
        <v>207900</v>
      </c>
      <c r="K44" s="22">
        <v>173200</v>
      </c>
      <c r="L44" s="22">
        <v>150000</v>
      </c>
      <c r="M44" s="22">
        <v>128100</v>
      </c>
    </row>
    <row r="45" spans="1:13" ht="15.6">
      <c r="A45" s="3"/>
      <c r="B45" s="2"/>
      <c r="C45" s="2"/>
      <c r="D45" s="2"/>
      <c r="E45" s="2" t="s">
        <v>28</v>
      </c>
      <c r="F45" s="22">
        <v>259000</v>
      </c>
      <c r="G45" s="22">
        <v>232000</v>
      </c>
      <c r="H45" s="22">
        <v>208100</v>
      </c>
      <c r="I45" s="22">
        <v>185600</v>
      </c>
      <c r="J45" s="22">
        <v>175400</v>
      </c>
      <c r="K45" s="22">
        <v>146600</v>
      </c>
      <c r="L45" s="22">
        <v>127400</v>
      </c>
      <c r="M45" s="22">
        <v>109200</v>
      </c>
    </row>
    <row r="46" spans="1:13" ht="15.6">
      <c r="A46" s="3"/>
      <c r="B46" s="2"/>
      <c r="C46" s="2"/>
      <c r="D46" s="2"/>
      <c r="E46" s="2" t="s">
        <v>29</v>
      </c>
      <c r="F46" s="22">
        <v>53200</v>
      </c>
      <c r="G46" s="22">
        <v>45900</v>
      </c>
      <c r="H46" s="22">
        <v>40200</v>
      </c>
      <c r="I46" s="22">
        <v>35100</v>
      </c>
      <c r="J46" s="22">
        <v>32500</v>
      </c>
      <c r="K46" s="22">
        <v>26600</v>
      </c>
      <c r="L46" s="22">
        <v>22600</v>
      </c>
      <c r="M46" s="22">
        <v>18900</v>
      </c>
    </row>
    <row r="47" spans="1:13" ht="13.5" customHeight="1">
      <c r="A47" s="3"/>
      <c r="B47" s="2"/>
      <c r="C47" s="2"/>
      <c r="D47" s="2"/>
      <c r="E47" s="2"/>
      <c r="F47" s="20"/>
      <c r="G47" s="20"/>
      <c r="H47" s="20"/>
      <c r="I47" s="20"/>
      <c r="J47" s="20"/>
      <c r="K47" s="20"/>
      <c r="L47" s="20"/>
      <c r="M47" s="20"/>
    </row>
    <row r="48" spans="1:13" ht="15.6">
      <c r="A48" s="3"/>
      <c r="B48" s="2"/>
      <c r="C48" s="2"/>
      <c r="D48" s="2" t="s">
        <v>30</v>
      </c>
      <c r="E48" s="2"/>
      <c r="F48" s="22">
        <v>386900</v>
      </c>
      <c r="G48" s="22">
        <v>386800</v>
      </c>
      <c r="H48" s="22">
        <v>413300</v>
      </c>
      <c r="I48" s="22">
        <v>441500</v>
      </c>
      <c r="J48" s="22">
        <v>516900</v>
      </c>
      <c r="K48" s="22">
        <v>521000</v>
      </c>
      <c r="L48" s="22">
        <v>558100</v>
      </c>
      <c r="M48" s="22">
        <v>577800</v>
      </c>
    </row>
    <row r="49" spans="1:13" ht="15.6">
      <c r="A49" s="3"/>
      <c r="B49" s="2"/>
      <c r="C49" s="2"/>
      <c r="D49" s="2"/>
      <c r="E49" s="2" t="s">
        <v>31</v>
      </c>
      <c r="F49" s="22">
        <v>296800</v>
      </c>
      <c r="G49" s="22">
        <v>294000</v>
      </c>
      <c r="H49" s="22">
        <v>311600</v>
      </c>
      <c r="I49" s="22">
        <v>330700</v>
      </c>
      <c r="J49" s="22">
        <v>384600</v>
      </c>
      <c r="K49" s="22">
        <v>385100</v>
      </c>
      <c r="L49" s="22">
        <v>410100</v>
      </c>
      <c r="M49" s="22">
        <v>422400</v>
      </c>
    </row>
    <row r="50" spans="1:13" ht="15.6">
      <c r="A50" s="3"/>
      <c r="B50" s="2"/>
      <c r="C50" s="2"/>
      <c r="D50" s="2"/>
      <c r="E50" s="2" t="s">
        <v>32</v>
      </c>
      <c r="F50" s="22">
        <v>90100</v>
      </c>
      <c r="G50" s="22">
        <v>92800</v>
      </c>
      <c r="H50" s="22">
        <v>101700</v>
      </c>
      <c r="I50" s="22">
        <v>110800</v>
      </c>
      <c r="J50" s="22">
        <v>132300</v>
      </c>
      <c r="K50" s="22">
        <v>135900</v>
      </c>
      <c r="L50" s="22">
        <v>148000</v>
      </c>
      <c r="M50" s="22">
        <v>155400</v>
      </c>
    </row>
    <row r="51" spans="1:13" ht="13.5" customHeight="1">
      <c r="A51" s="3"/>
      <c r="B51" s="2"/>
      <c r="C51" s="2"/>
      <c r="D51" s="2"/>
      <c r="E51" s="2"/>
      <c r="F51" s="20"/>
      <c r="G51" s="20"/>
      <c r="H51" s="20"/>
      <c r="I51" s="20"/>
      <c r="J51" s="20"/>
      <c r="K51" s="20"/>
      <c r="L51" s="20"/>
      <c r="M51" s="20"/>
    </row>
    <row r="52" spans="1:13" ht="15.6">
      <c r="A52" s="3"/>
      <c r="B52" s="2"/>
      <c r="C52" s="2"/>
      <c r="D52" s="2" t="s">
        <v>33</v>
      </c>
      <c r="E52" s="2"/>
      <c r="F52" s="22">
        <v>20200</v>
      </c>
      <c r="G52" s="22">
        <v>20100</v>
      </c>
      <c r="H52" s="22">
        <v>19900</v>
      </c>
      <c r="I52" s="22">
        <v>19900</v>
      </c>
      <c r="J52" s="22">
        <v>20200</v>
      </c>
      <c r="K52" s="22">
        <v>20200</v>
      </c>
      <c r="L52" s="22">
        <v>20100</v>
      </c>
      <c r="M52" s="22">
        <v>20200</v>
      </c>
    </row>
    <row r="53" spans="1:13" ht="12.75" customHeight="1">
      <c r="A53" s="3"/>
      <c r="B53" s="2"/>
      <c r="C53" s="2"/>
      <c r="D53" s="2"/>
      <c r="E53" s="2"/>
      <c r="F53" s="20"/>
      <c r="G53" s="20"/>
      <c r="H53" s="20"/>
      <c r="I53" s="20"/>
      <c r="J53" s="20"/>
      <c r="K53" s="20"/>
      <c r="L53" s="20"/>
      <c r="M53" s="20"/>
    </row>
    <row r="54" spans="1:13" ht="15.6">
      <c r="A54" s="3"/>
      <c r="B54" s="2"/>
      <c r="C54" s="2"/>
      <c r="D54" s="2" t="s">
        <v>34</v>
      </c>
      <c r="E54" s="2"/>
      <c r="F54" s="22">
        <v>24500</v>
      </c>
      <c r="G54" s="22">
        <v>24100</v>
      </c>
      <c r="H54" s="22">
        <v>24000</v>
      </c>
      <c r="I54" s="22">
        <v>24100</v>
      </c>
      <c r="J54" s="22">
        <v>24900</v>
      </c>
      <c r="K54" s="22">
        <v>25400</v>
      </c>
      <c r="L54" s="22">
        <v>25300</v>
      </c>
      <c r="M54" s="22">
        <v>25200</v>
      </c>
    </row>
    <row r="55" spans="1:13" ht="15.6">
      <c r="A55" s="3"/>
      <c r="B55" s="2"/>
      <c r="C55" s="2"/>
      <c r="D55" s="2"/>
      <c r="E55" s="2" t="s">
        <v>35</v>
      </c>
      <c r="F55" s="22">
        <v>25600</v>
      </c>
      <c r="G55" s="22">
        <v>25000</v>
      </c>
      <c r="H55" s="22">
        <v>24800</v>
      </c>
      <c r="I55" s="22">
        <v>24800</v>
      </c>
      <c r="J55" s="22">
        <v>25500</v>
      </c>
      <c r="K55" s="22">
        <v>26000</v>
      </c>
      <c r="L55" s="22">
        <v>25700</v>
      </c>
      <c r="M55" s="22">
        <v>25600</v>
      </c>
    </row>
    <row r="56" spans="1:13" ht="15.6">
      <c r="A56" s="3"/>
      <c r="B56" s="2"/>
      <c r="C56" s="2"/>
      <c r="D56" s="2"/>
      <c r="E56" s="2" t="s">
        <v>36</v>
      </c>
      <c r="F56" s="22">
        <v>19600</v>
      </c>
      <c r="G56" s="22">
        <v>19700</v>
      </c>
      <c r="H56" s="22">
        <v>20000</v>
      </c>
      <c r="I56" s="22">
        <v>20500</v>
      </c>
      <c r="J56" s="22">
        <v>21500</v>
      </c>
      <c r="K56" s="22">
        <v>22300</v>
      </c>
      <c r="L56" s="22">
        <v>22600</v>
      </c>
      <c r="M56" s="22">
        <v>22900</v>
      </c>
    </row>
    <row r="57" spans="1:13" ht="15.75" customHeight="1">
      <c r="A57" s="3"/>
      <c r="B57" s="2"/>
      <c r="C57" s="2"/>
      <c r="D57" s="2"/>
      <c r="E57" s="2"/>
      <c r="F57" s="20"/>
      <c r="G57" s="20"/>
      <c r="H57" s="20"/>
      <c r="I57" s="20"/>
      <c r="J57" s="20"/>
      <c r="K57" s="20"/>
      <c r="L57" s="20"/>
      <c r="M57" s="20"/>
    </row>
    <row r="58" spans="1:13" ht="15.6">
      <c r="A58" s="3"/>
      <c r="B58" s="2"/>
      <c r="C58" s="2"/>
      <c r="D58" s="2" t="s">
        <v>37</v>
      </c>
      <c r="E58" s="2"/>
      <c r="F58" s="22">
        <v>16800</v>
      </c>
      <c r="G58" s="22">
        <v>17300</v>
      </c>
      <c r="H58" s="22">
        <v>17500</v>
      </c>
      <c r="I58" s="22">
        <v>17800</v>
      </c>
      <c r="J58" s="22">
        <v>18300</v>
      </c>
      <c r="K58" s="22">
        <v>18500</v>
      </c>
      <c r="L58" s="22">
        <v>18700</v>
      </c>
      <c r="M58" s="22">
        <v>19100</v>
      </c>
    </row>
    <row r="59" spans="1:13" ht="15.6">
      <c r="A59" s="3"/>
      <c r="B59" s="2"/>
      <c r="C59" s="2"/>
      <c r="D59" s="2"/>
      <c r="E59" s="2" t="s">
        <v>38</v>
      </c>
      <c r="F59" s="22">
        <v>16300</v>
      </c>
      <c r="G59" s="22">
        <v>16600</v>
      </c>
      <c r="H59" s="22">
        <v>16700</v>
      </c>
      <c r="I59" s="22">
        <v>17000</v>
      </c>
      <c r="J59" s="22">
        <v>17300</v>
      </c>
      <c r="K59" s="22">
        <v>17400</v>
      </c>
      <c r="L59" s="22">
        <v>17600</v>
      </c>
      <c r="M59" s="22">
        <v>17800</v>
      </c>
    </row>
    <row r="60" spans="1:13" ht="15.6">
      <c r="A60" s="3"/>
      <c r="B60" s="2"/>
      <c r="C60" s="2"/>
      <c r="D60" s="2"/>
      <c r="E60" s="2" t="s">
        <v>39</v>
      </c>
      <c r="F60" s="22">
        <v>18500</v>
      </c>
      <c r="G60" s="22">
        <v>19500</v>
      </c>
      <c r="H60" s="22">
        <v>19900</v>
      </c>
      <c r="I60" s="22">
        <v>20400</v>
      </c>
      <c r="J60" s="22">
        <v>21200</v>
      </c>
      <c r="K60" s="22">
        <v>21500</v>
      </c>
      <c r="L60" s="22">
        <v>21800</v>
      </c>
      <c r="M60" s="22">
        <v>22400</v>
      </c>
    </row>
    <row r="61" spans="1:13" ht="13.5" customHeight="1">
      <c r="A61" s="3"/>
      <c r="B61" s="2"/>
      <c r="C61" s="2"/>
      <c r="D61" s="2"/>
      <c r="E61" s="2"/>
      <c r="F61" s="20"/>
      <c r="G61" s="20"/>
      <c r="H61" s="20"/>
      <c r="I61" s="20"/>
      <c r="J61" s="20"/>
      <c r="K61" s="20"/>
      <c r="L61" s="20"/>
      <c r="M61" s="20"/>
    </row>
    <row r="62" spans="1:13" ht="15.6">
      <c r="A62" s="3"/>
      <c r="B62" s="2"/>
      <c r="C62" s="2"/>
      <c r="D62" s="2" t="s">
        <v>40</v>
      </c>
      <c r="E62" s="2"/>
      <c r="F62" s="29">
        <v>0.98900272351999996</v>
      </c>
      <c r="G62" s="29">
        <v>0.99205320766000005</v>
      </c>
      <c r="H62" s="29">
        <v>0.98953896503999994</v>
      </c>
      <c r="I62" s="29">
        <v>0.9906851015999999</v>
      </c>
      <c r="J62" s="29">
        <v>0.99287099999999995</v>
      </c>
      <c r="K62" s="29">
        <v>0.99287099999999995</v>
      </c>
      <c r="L62" s="29">
        <v>0.99287099999999995</v>
      </c>
      <c r="M62" s="29">
        <v>0.99287099999999995</v>
      </c>
    </row>
    <row r="63" spans="1:13" ht="15.6">
      <c r="A63" s="3"/>
      <c r="B63" s="2"/>
      <c r="C63" s="2"/>
      <c r="D63" s="2" t="s">
        <v>41</v>
      </c>
      <c r="E63" s="20"/>
      <c r="F63" s="29">
        <v>1.0026559472400001</v>
      </c>
      <c r="G63" s="29">
        <v>0.99762366424000004</v>
      </c>
      <c r="H63" s="29">
        <v>1.0020961054000002</v>
      </c>
      <c r="I63" s="29">
        <v>1.0036656112</v>
      </c>
      <c r="J63" s="29">
        <v>1.0015928000000001</v>
      </c>
      <c r="K63" s="29">
        <v>1.0010910000000002</v>
      </c>
      <c r="L63" s="29">
        <v>1.0010910000000002</v>
      </c>
      <c r="M63" s="29">
        <v>1.0010910000000002</v>
      </c>
    </row>
    <row r="64" spans="1:13" ht="13.5" customHeight="1">
      <c r="A64" s="3"/>
      <c r="B64" s="2"/>
      <c r="C64" s="2"/>
      <c r="D64" s="2"/>
      <c r="E64" s="2"/>
      <c r="F64" s="30"/>
      <c r="G64" s="30"/>
      <c r="H64" s="30"/>
      <c r="I64" s="30"/>
      <c r="J64" s="30"/>
      <c r="K64" s="30"/>
      <c r="L64" s="30"/>
      <c r="M64" s="30"/>
    </row>
    <row r="65" spans="1:14" ht="13.5" hidden="1" customHeight="1">
      <c r="A65" s="3"/>
      <c r="B65" s="2"/>
      <c r="C65" s="2"/>
      <c r="D65" s="2" t="s">
        <v>42</v>
      </c>
      <c r="E65" s="2"/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20"/>
    </row>
    <row r="66" spans="1:14" ht="13.5" hidden="1" customHeight="1">
      <c r="A66" s="3"/>
      <c r="B66" s="2"/>
      <c r="C66" s="2"/>
      <c r="D66" s="2"/>
      <c r="E66" s="2"/>
      <c r="F66" s="30"/>
      <c r="G66" s="30"/>
      <c r="H66" s="30"/>
      <c r="I66" s="30"/>
      <c r="J66" s="30"/>
      <c r="K66" s="30"/>
      <c r="L66" s="30"/>
      <c r="M66" s="30"/>
      <c r="N66" s="20"/>
    </row>
    <row r="67" spans="1:14" ht="15.6">
      <c r="A67" s="3"/>
      <c r="B67" s="2"/>
      <c r="C67" s="2"/>
      <c r="D67" s="2" t="s">
        <v>43</v>
      </c>
      <c r="E67" s="2"/>
      <c r="F67" s="22">
        <v>10131</v>
      </c>
      <c r="G67" s="22">
        <v>9282</v>
      </c>
      <c r="H67" s="22">
        <v>8547</v>
      </c>
      <c r="I67" s="22">
        <v>8054</v>
      </c>
      <c r="J67" s="22">
        <v>7600</v>
      </c>
      <c r="K67" s="22">
        <v>7100</v>
      </c>
      <c r="L67" s="22">
        <v>6700</v>
      </c>
      <c r="M67" s="22">
        <v>6200</v>
      </c>
      <c r="N67" s="20"/>
    </row>
    <row r="68" spans="1:14" ht="15.6">
      <c r="A68" s="3"/>
      <c r="B68" s="2"/>
      <c r="C68" s="2"/>
      <c r="D68" s="2" t="s">
        <v>44</v>
      </c>
      <c r="E68" s="2"/>
      <c r="F68" s="22">
        <v>817</v>
      </c>
      <c r="G68" s="22">
        <v>750</v>
      </c>
      <c r="H68" s="22">
        <v>688</v>
      </c>
      <c r="I68" s="22">
        <v>644</v>
      </c>
      <c r="J68" s="22">
        <v>604</v>
      </c>
      <c r="K68" s="22">
        <v>564</v>
      </c>
      <c r="L68" s="22">
        <v>524</v>
      </c>
      <c r="M68" s="22">
        <v>484</v>
      </c>
      <c r="N68" s="20"/>
    </row>
    <row r="69" spans="1:14" ht="15.6">
      <c r="A69" s="3"/>
      <c r="B69" s="2"/>
      <c r="C69" s="2"/>
      <c r="D69" s="2" t="s">
        <v>45</v>
      </c>
      <c r="E69" s="2"/>
      <c r="F69" s="30">
        <v>0.27950000000000003</v>
      </c>
      <c r="G69" s="30">
        <v>0.27600000000000002</v>
      </c>
      <c r="H69" s="30">
        <v>0.27300000000000002</v>
      </c>
      <c r="I69" s="30">
        <v>0.26900000000000002</v>
      </c>
      <c r="J69" s="30">
        <v>0.26750000000000002</v>
      </c>
      <c r="K69" s="30">
        <v>0.26600000000000001</v>
      </c>
      <c r="L69" s="30">
        <v>0.26450000000000001</v>
      </c>
      <c r="M69" s="30">
        <v>0.26300000000000001</v>
      </c>
      <c r="N69" s="20"/>
    </row>
    <row r="70" spans="1:14" s="4" customFormat="1" ht="15.6">
      <c r="A70" s="3"/>
      <c r="B70" s="14"/>
      <c r="C70" s="2"/>
      <c r="D70" s="2"/>
      <c r="E70" s="2"/>
      <c r="G70" s="35"/>
      <c r="H70" s="35"/>
      <c r="I70" s="35"/>
      <c r="J70" s="35"/>
      <c r="K70" s="35"/>
      <c r="L70" s="35"/>
      <c r="M70" s="35"/>
    </row>
    <row r="71" spans="1:14" ht="15.6">
      <c r="A71" s="3"/>
      <c r="B71" s="10" t="s">
        <v>46</v>
      </c>
      <c r="C71" s="11"/>
      <c r="D71" s="11"/>
      <c r="E71" s="11"/>
      <c r="F71" s="48"/>
      <c r="G71" s="36"/>
      <c r="H71" s="36"/>
      <c r="I71" s="36"/>
      <c r="J71" s="36"/>
      <c r="K71" s="36"/>
      <c r="L71" s="36"/>
      <c r="M71" s="36"/>
      <c r="N71" s="20"/>
    </row>
    <row r="72" spans="1:14" ht="15.6">
      <c r="A72" s="3"/>
      <c r="B72" s="20"/>
      <c r="C72" s="3" t="s">
        <v>23</v>
      </c>
      <c r="D72" s="3"/>
      <c r="E72" s="3"/>
      <c r="F72" s="23">
        <v>11919676</v>
      </c>
      <c r="G72" s="23">
        <v>11498689</v>
      </c>
      <c r="H72" s="23">
        <v>10869424</v>
      </c>
      <c r="I72" s="23">
        <v>10382480</v>
      </c>
      <c r="J72" s="23">
        <v>9966500</v>
      </c>
      <c r="K72" s="23">
        <v>9173500</v>
      </c>
      <c r="L72" s="23">
        <v>8606400</v>
      </c>
      <c r="M72" s="23">
        <v>8137700</v>
      </c>
      <c r="N72" s="20"/>
    </row>
    <row r="73" spans="1:14" ht="12" customHeight="1">
      <c r="A73" s="3"/>
      <c r="B73" s="20"/>
      <c r="C73" s="2"/>
      <c r="D73" s="2"/>
      <c r="E73" s="2"/>
      <c r="F73" s="18"/>
      <c r="G73" s="18"/>
      <c r="H73" s="18"/>
      <c r="I73" s="18"/>
      <c r="J73" s="18"/>
      <c r="K73" s="18"/>
      <c r="L73" s="18"/>
      <c r="M73" s="18"/>
      <c r="N73" s="20"/>
    </row>
    <row r="74" spans="1:14" ht="16.5" customHeight="1">
      <c r="A74" s="3"/>
      <c r="B74" s="2"/>
      <c r="C74" s="2"/>
      <c r="D74" s="2" t="s">
        <v>47</v>
      </c>
      <c r="E74" s="2"/>
      <c r="F74" s="24">
        <v>11144987</v>
      </c>
      <c r="G74" s="24">
        <v>10748478</v>
      </c>
      <c r="H74" s="24">
        <v>10125114</v>
      </c>
      <c r="I74" s="24">
        <v>9655104</v>
      </c>
      <c r="J74" s="24">
        <v>9226600</v>
      </c>
      <c r="K74" s="24">
        <v>8442400</v>
      </c>
      <c r="L74" s="24">
        <v>7884200</v>
      </c>
      <c r="M74" s="24">
        <v>7409500</v>
      </c>
      <c r="N74" s="20"/>
    </row>
    <row r="75" spans="1:14" ht="15.6">
      <c r="A75" s="3"/>
      <c r="B75" s="20"/>
      <c r="C75" s="2"/>
      <c r="D75" s="2" t="s">
        <v>48</v>
      </c>
      <c r="E75" s="2"/>
      <c r="F75" s="24">
        <v>140643</v>
      </c>
      <c r="G75" s="24">
        <v>117042</v>
      </c>
      <c r="H75" s="24">
        <v>95583</v>
      </c>
      <c r="I75" s="24">
        <v>76176</v>
      </c>
      <c r="J75" s="24">
        <v>61200</v>
      </c>
      <c r="K75" s="24">
        <v>47100</v>
      </c>
      <c r="L75" s="24">
        <v>35800</v>
      </c>
      <c r="M75" s="24">
        <v>26800</v>
      </c>
      <c r="N75" s="20"/>
    </row>
    <row r="76" spans="1:14" ht="12" customHeight="1">
      <c r="A76" s="3"/>
      <c r="B76" s="20"/>
      <c r="C76" s="2"/>
      <c r="D76" s="2"/>
      <c r="E76" s="2"/>
      <c r="F76" s="18"/>
      <c r="G76" s="18"/>
      <c r="H76" s="18"/>
      <c r="I76" s="18"/>
      <c r="J76" s="18"/>
      <c r="K76" s="18"/>
      <c r="L76" s="18"/>
      <c r="M76" s="18"/>
      <c r="N76" s="20"/>
    </row>
    <row r="77" spans="1:14" ht="16.5" customHeight="1">
      <c r="A77" s="3"/>
      <c r="B77" s="2"/>
      <c r="C77" s="2"/>
      <c r="D77" s="2" t="s">
        <v>49</v>
      </c>
      <c r="E77" s="2"/>
      <c r="F77" s="24">
        <v>268500</v>
      </c>
      <c r="G77" s="24">
        <v>257000</v>
      </c>
      <c r="H77" s="24">
        <v>245300</v>
      </c>
      <c r="I77" s="24">
        <v>234600</v>
      </c>
      <c r="J77" s="24">
        <v>223600</v>
      </c>
      <c r="K77" s="24">
        <v>212300</v>
      </c>
      <c r="L77" s="24">
        <v>200900</v>
      </c>
      <c r="M77" s="24">
        <v>189600</v>
      </c>
      <c r="N77" s="20"/>
    </row>
    <row r="78" spans="1:14" ht="15.6">
      <c r="A78" s="3"/>
      <c r="B78" s="20"/>
      <c r="C78" s="2"/>
      <c r="D78" s="2" t="s">
        <v>50</v>
      </c>
      <c r="E78" s="2"/>
      <c r="F78" s="24">
        <v>5700</v>
      </c>
      <c r="G78" s="24">
        <v>4700</v>
      </c>
      <c r="H78" s="24">
        <v>3900</v>
      </c>
      <c r="I78" s="24">
        <v>3100</v>
      </c>
      <c r="J78" s="24">
        <v>2500</v>
      </c>
      <c r="K78" s="24">
        <v>2000</v>
      </c>
      <c r="L78" s="24">
        <v>1600</v>
      </c>
      <c r="M78" s="24">
        <v>1200</v>
      </c>
      <c r="N78" s="20"/>
    </row>
    <row r="79" spans="1:14" ht="9.75" customHeight="1">
      <c r="A79" s="3"/>
      <c r="B79" s="20"/>
      <c r="C79" s="2"/>
      <c r="D79" s="2"/>
      <c r="E79" s="2"/>
      <c r="F79" s="18"/>
      <c r="G79" s="18"/>
      <c r="H79" s="18"/>
      <c r="I79" s="18"/>
      <c r="J79" s="18"/>
      <c r="K79" s="18"/>
      <c r="L79" s="18"/>
      <c r="M79" s="18"/>
      <c r="N79" s="20"/>
    </row>
    <row r="80" spans="1:14" ht="16.5" customHeight="1">
      <c r="A80" s="3"/>
      <c r="B80" s="2"/>
      <c r="C80" s="2"/>
      <c r="D80" s="2" t="s">
        <v>51</v>
      </c>
      <c r="E80" s="2"/>
      <c r="F80" s="24">
        <v>41500</v>
      </c>
      <c r="G80" s="24">
        <v>41800</v>
      </c>
      <c r="H80" s="24">
        <v>41300</v>
      </c>
      <c r="I80" s="24">
        <v>41200</v>
      </c>
      <c r="J80" s="24">
        <v>41200</v>
      </c>
      <c r="K80" s="24">
        <v>39800</v>
      </c>
      <c r="L80" s="24">
        <v>39200</v>
      </c>
      <c r="M80" s="24">
        <v>39100</v>
      </c>
      <c r="N80" s="20"/>
    </row>
    <row r="81" spans="1:13" ht="15.6">
      <c r="A81" s="3"/>
      <c r="B81" s="20"/>
      <c r="C81" s="2"/>
      <c r="D81" s="2" t="s">
        <v>52</v>
      </c>
      <c r="E81" s="2"/>
      <c r="F81" s="24">
        <v>24700</v>
      </c>
      <c r="G81" s="24">
        <v>24600</v>
      </c>
      <c r="H81" s="24">
        <v>24500</v>
      </c>
      <c r="I81" s="24">
        <v>24200</v>
      </c>
      <c r="J81" s="24">
        <v>24000</v>
      </c>
      <c r="K81" s="24">
        <v>23300</v>
      </c>
      <c r="L81" s="24">
        <v>22700</v>
      </c>
      <c r="M81" s="24">
        <v>22000</v>
      </c>
    </row>
    <row r="82" spans="1:13" ht="9.75" customHeight="1">
      <c r="A82" s="3"/>
      <c r="B82" s="20"/>
      <c r="C82" s="2"/>
      <c r="D82" s="2"/>
      <c r="E82" s="2"/>
      <c r="F82" s="18"/>
      <c r="G82" s="18"/>
      <c r="H82" s="18"/>
      <c r="I82" s="18"/>
      <c r="J82" s="18"/>
      <c r="K82" s="18"/>
      <c r="L82" s="18"/>
      <c r="M82" s="18"/>
    </row>
    <row r="83" spans="1:13" ht="15" customHeight="1">
      <c r="A83" s="3"/>
      <c r="B83" s="2"/>
      <c r="C83" s="2"/>
      <c r="D83" s="2" t="s">
        <v>53</v>
      </c>
      <c r="E83" s="2"/>
      <c r="F83" s="25">
        <v>0.99991463820809989</v>
      </c>
      <c r="G83" s="25">
        <v>1.0004922410489454</v>
      </c>
      <c r="H83" s="25">
        <v>1.000395220525605</v>
      </c>
      <c r="I83" s="25">
        <v>0.9999561438272172</v>
      </c>
      <c r="J83" s="25">
        <v>1.0003590236315858</v>
      </c>
      <c r="K83" s="25">
        <v>1.0003590236315858</v>
      </c>
      <c r="L83" s="25">
        <v>1.0003590236315858</v>
      </c>
      <c r="M83" s="25">
        <v>1.0003590236315858</v>
      </c>
    </row>
    <row r="84" spans="1:13" ht="15.6">
      <c r="A84" s="3"/>
      <c r="B84" s="20"/>
      <c r="C84" s="2"/>
      <c r="D84" s="2" t="s">
        <v>54</v>
      </c>
      <c r="E84" s="2"/>
      <c r="F84" s="25">
        <v>1.0049003735092683</v>
      </c>
      <c r="G84" s="25">
        <v>1.001852254265087</v>
      </c>
      <c r="H84" s="25">
        <v>1.0066711235910841</v>
      </c>
      <c r="I84" s="25">
        <v>1.0023951888344953</v>
      </c>
      <c r="J84" s="25">
        <v>1.0043605835366813</v>
      </c>
      <c r="K84" s="25">
        <v>1.0043605835366813</v>
      </c>
      <c r="L84" s="25">
        <v>1.0043605835366813</v>
      </c>
      <c r="M84" s="25">
        <v>1.0043605835366813</v>
      </c>
    </row>
    <row r="85" spans="1:13" ht="12" customHeight="1">
      <c r="A85" s="3"/>
      <c r="B85" s="20"/>
      <c r="C85" s="2"/>
      <c r="D85" s="2"/>
      <c r="E85" s="2"/>
      <c r="F85" s="18"/>
      <c r="G85" s="18"/>
      <c r="H85" s="18"/>
      <c r="I85" s="18"/>
      <c r="J85" s="18"/>
      <c r="K85" s="18"/>
      <c r="L85" s="18"/>
      <c r="M85" s="18"/>
    </row>
    <row r="86" spans="1:13" ht="16.5" customHeight="1">
      <c r="A86" s="3"/>
      <c r="B86" s="2"/>
      <c r="C86" s="2"/>
      <c r="D86" s="2" t="s">
        <v>55</v>
      </c>
      <c r="E86" s="2"/>
      <c r="F86" s="24">
        <v>303040</v>
      </c>
      <c r="G86" s="24">
        <v>305149</v>
      </c>
      <c r="H86" s="24">
        <v>311942</v>
      </c>
      <c r="I86" s="24">
        <v>304994</v>
      </c>
      <c r="J86" s="24">
        <v>326200</v>
      </c>
      <c r="K86" s="24">
        <v>337100</v>
      </c>
      <c r="L86" s="24">
        <v>340800</v>
      </c>
      <c r="M86" s="24">
        <v>349400</v>
      </c>
    </row>
    <row r="87" spans="1:13" ht="15.6">
      <c r="A87" s="3"/>
      <c r="B87" s="20"/>
      <c r="C87" s="2"/>
      <c r="D87" s="2" t="s">
        <v>56</v>
      </c>
      <c r="E87" s="2"/>
      <c r="F87" s="24">
        <v>83438</v>
      </c>
      <c r="G87" s="24">
        <v>71887</v>
      </c>
      <c r="H87" s="24">
        <v>77010</v>
      </c>
      <c r="I87" s="24">
        <v>75880</v>
      </c>
      <c r="J87" s="24">
        <v>72700</v>
      </c>
      <c r="K87" s="24">
        <v>72200</v>
      </c>
      <c r="L87" s="24">
        <v>69400</v>
      </c>
      <c r="M87" s="24">
        <v>68400</v>
      </c>
    </row>
    <row r="88" spans="1:13" ht="12" customHeight="1">
      <c r="A88" s="3"/>
      <c r="B88" s="20"/>
      <c r="C88" s="2"/>
      <c r="D88" s="2"/>
      <c r="E88" s="2"/>
      <c r="F88" s="18"/>
      <c r="G88" s="18"/>
      <c r="H88" s="18"/>
      <c r="I88" s="18"/>
      <c r="J88" s="18"/>
      <c r="K88" s="18"/>
      <c r="L88" s="18"/>
      <c r="M88" s="18"/>
    </row>
    <row r="89" spans="1:13" ht="15" customHeight="1">
      <c r="A89" s="3"/>
      <c r="B89" s="2"/>
      <c r="C89" s="2"/>
      <c r="D89" s="2" t="s">
        <v>57</v>
      </c>
      <c r="E89" s="2"/>
      <c r="F89" s="24">
        <v>3610</v>
      </c>
      <c r="G89" s="24">
        <v>3430</v>
      </c>
      <c r="H89" s="24">
        <v>3430</v>
      </c>
      <c r="I89" s="24">
        <v>3200</v>
      </c>
      <c r="J89" s="24">
        <v>3210</v>
      </c>
      <c r="K89" s="24">
        <v>3250</v>
      </c>
      <c r="L89" s="24">
        <v>3130</v>
      </c>
      <c r="M89" s="24">
        <v>3080</v>
      </c>
    </row>
    <row r="90" spans="1:13" ht="15.6">
      <c r="A90" s="3"/>
      <c r="B90" s="20"/>
      <c r="C90" s="2"/>
      <c r="D90" s="2" t="s">
        <v>58</v>
      </c>
      <c r="E90" s="2"/>
      <c r="F90" s="24">
        <v>2660</v>
      </c>
      <c r="G90" s="24">
        <v>2360</v>
      </c>
      <c r="H90" s="24">
        <v>2380</v>
      </c>
      <c r="I90" s="24">
        <v>2140</v>
      </c>
      <c r="J90" s="24">
        <v>2140</v>
      </c>
      <c r="K90" s="24">
        <v>2140</v>
      </c>
      <c r="L90" s="24">
        <v>2040</v>
      </c>
      <c r="M90" s="24">
        <v>1990</v>
      </c>
    </row>
    <row r="91" spans="1:13" ht="13.5" customHeight="1">
      <c r="A91" s="3"/>
      <c r="B91" s="20"/>
      <c r="C91" s="2"/>
      <c r="D91" s="2"/>
      <c r="E91" s="2"/>
      <c r="F91" s="26"/>
      <c r="G91" s="26"/>
      <c r="H91" s="26"/>
      <c r="I91" s="26"/>
      <c r="J91" s="26"/>
      <c r="K91" s="26"/>
      <c r="L91" s="26"/>
      <c r="M91" s="26"/>
    </row>
    <row r="92" spans="1:13" ht="15.75" customHeight="1">
      <c r="A92" s="3"/>
      <c r="B92" s="2"/>
      <c r="C92" s="2"/>
      <c r="D92" s="2" t="s">
        <v>59</v>
      </c>
      <c r="E92" s="2"/>
      <c r="F92" s="24">
        <v>73700</v>
      </c>
      <c r="G92" s="24">
        <v>79100</v>
      </c>
      <c r="H92" s="24">
        <v>80000</v>
      </c>
      <c r="I92" s="24">
        <v>83000</v>
      </c>
      <c r="J92" s="24">
        <v>89200</v>
      </c>
      <c r="K92" s="24">
        <v>90900</v>
      </c>
      <c r="L92" s="24">
        <v>95500</v>
      </c>
      <c r="M92" s="24">
        <v>99700</v>
      </c>
    </row>
    <row r="93" spans="1:13" ht="15.6">
      <c r="A93" s="3"/>
      <c r="B93" s="20"/>
      <c r="C93" s="2"/>
      <c r="D93" s="2" t="s">
        <v>60</v>
      </c>
      <c r="E93" s="2"/>
      <c r="F93" s="24">
        <v>26500</v>
      </c>
      <c r="G93" s="24">
        <v>25500</v>
      </c>
      <c r="H93" s="24">
        <v>26600</v>
      </c>
      <c r="I93" s="24">
        <v>27100</v>
      </c>
      <c r="J93" s="24">
        <v>26900</v>
      </c>
      <c r="K93" s="24">
        <v>26800</v>
      </c>
      <c r="L93" s="24">
        <v>27000</v>
      </c>
      <c r="M93" s="24">
        <v>27300</v>
      </c>
    </row>
    <row r="94" spans="1:13" ht="9.9499999999999993" customHeight="1">
      <c r="A94" s="3"/>
      <c r="B94" s="2"/>
      <c r="C94" s="2"/>
      <c r="D94" s="2"/>
      <c r="E94" s="2"/>
      <c r="F94" s="19"/>
      <c r="G94" s="19"/>
      <c r="H94" s="19"/>
      <c r="I94" s="19"/>
      <c r="J94" s="19"/>
      <c r="K94" s="19"/>
      <c r="L94" s="19"/>
      <c r="M94" s="19"/>
    </row>
    <row r="95" spans="1:13" ht="15.6">
      <c r="A95" s="3"/>
      <c r="B95" s="20"/>
      <c r="C95" s="2"/>
      <c r="D95" s="2" t="s">
        <v>61</v>
      </c>
      <c r="E95" s="2"/>
      <c r="F95" s="26">
        <v>1.1397802140000002</v>
      </c>
      <c r="G95" s="26">
        <v>1.1262163794980478</v>
      </c>
      <c r="H95" s="26">
        <v>1.1363169840412342</v>
      </c>
      <c r="I95" s="26">
        <v>1.147342880409717</v>
      </c>
      <c r="J95" s="26">
        <v>1.1401370640447153</v>
      </c>
      <c r="K95" s="26">
        <v>1.1401370640447153</v>
      </c>
      <c r="L95" s="26">
        <v>1.1401370640447153</v>
      </c>
      <c r="M95" s="26">
        <v>1.1401370640447153</v>
      </c>
    </row>
    <row r="96" spans="1:13" ht="15.6">
      <c r="A96" s="3"/>
      <c r="B96" s="20"/>
      <c r="C96" s="2"/>
      <c r="D96" s="2"/>
      <c r="E96" s="2"/>
      <c r="F96" s="19"/>
      <c r="G96" s="19"/>
      <c r="H96" s="19"/>
      <c r="I96" s="19"/>
      <c r="J96" s="19"/>
      <c r="K96" s="19"/>
      <c r="L96" s="19"/>
      <c r="M96" s="19"/>
    </row>
    <row r="97" spans="1:13" ht="19.5" customHeight="1">
      <c r="A97" s="3"/>
      <c r="B97" s="2"/>
      <c r="C97" s="2"/>
      <c r="D97" s="2" t="s">
        <v>62</v>
      </c>
      <c r="E97" s="2"/>
      <c r="F97" s="24">
        <v>182863</v>
      </c>
      <c r="G97" s="24">
        <v>190162</v>
      </c>
      <c r="H97" s="24">
        <v>191610</v>
      </c>
      <c r="I97" s="24">
        <v>195792</v>
      </c>
      <c r="J97" s="24">
        <v>204500</v>
      </c>
      <c r="K97" s="24">
        <v>199400</v>
      </c>
      <c r="L97" s="24">
        <v>199800</v>
      </c>
      <c r="M97" s="24">
        <v>204800</v>
      </c>
    </row>
    <row r="98" spans="1:13" ht="15.6">
      <c r="A98" s="3"/>
      <c r="B98" s="20"/>
      <c r="C98" s="2"/>
      <c r="D98" s="2" t="s">
        <v>63</v>
      </c>
      <c r="E98" s="2"/>
      <c r="F98" s="24">
        <v>64540</v>
      </c>
      <c r="G98" s="24">
        <v>65848</v>
      </c>
      <c r="H98" s="24">
        <v>68059</v>
      </c>
      <c r="I98" s="24">
        <v>74502</v>
      </c>
      <c r="J98" s="24">
        <v>75300</v>
      </c>
      <c r="K98" s="24">
        <v>75300</v>
      </c>
      <c r="L98" s="24">
        <v>76400</v>
      </c>
      <c r="M98" s="24">
        <v>78800</v>
      </c>
    </row>
    <row r="99" spans="1:13" ht="11.25" customHeight="1">
      <c r="A99" s="3"/>
      <c r="B99" s="20"/>
      <c r="C99" s="2"/>
      <c r="D99" s="2"/>
      <c r="E99" s="2"/>
      <c r="F99" s="18"/>
      <c r="G99" s="18"/>
      <c r="H99" s="18"/>
      <c r="I99" s="18"/>
      <c r="J99" s="18"/>
      <c r="K99" s="18"/>
      <c r="L99" s="18"/>
      <c r="M99" s="18"/>
    </row>
    <row r="100" spans="1:13" ht="15" customHeight="1">
      <c r="A100" s="3"/>
      <c r="B100" s="2"/>
      <c r="C100" s="2"/>
      <c r="D100" s="2" t="s">
        <v>64</v>
      </c>
      <c r="E100" s="2"/>
      <c r="F100" s="24">
        <v>2710</v>
      </c>
      <c r="G100" s="24">
        <v>2780</v>
      </c>
      <c r="H100" s="24">
        <v>2780</v>
      </c>
      <c r="I100" s="24">
        <v>2800</v>
      </c>
      <c r="J100" s="24">
        <v>2850</v>
      </c>
      <c r="K100" s="24">
        <v>2810</v>
      </c>
      <c r="L100" s="24">
        <v>2770</v>
      </c>
      <c r="M100" s="24">
        <v>2780</v>
      </c>
    </row>
    <row r="101" spans="1:13" ht="15.6">
      <c r="A101" s="3"/>
      <c r="B101" s="20"/>
      <c r="C101" s="2"/>
      <c r="D101" s="2" t="s">
        <v>65</v>
      </c>
      <c r="E101" s="2"/>
      <c r="F101" s="24">
        <v>2110</v>
      </c>
      <c r="G101" s="24">
        <v>2110</v>
      </c>
      <c r="H101" s="24">
        <v>2110</v>
      </c>
      <c r="I101" s="24">
        <v>2120</v>
      </c>
      <c r="J101" s="24">
        <v>2130</v>
      </c>
      <c r="K101" s="24">
        <v>2100</v>
      </c>
      <c r="L101" s="24">
        <v>2080</v>
      </c>
      <c r="M101" s="24">
        <v>2080</v>
      </c>
    </row>
    <row r="102" spans="1:13" ht="12" customHeight="1">
      <c r="A102" s="3"/>
      <c r="B102" s="20"/>
      <c r="C102" s="2"/>
      <c r="D102" s="2"/>
      <c r="E102" s="2"/>
      <c r="F102" s="26"/>
      <c r="G102" s="26"/>
      <c r="H102" s="26"/>
      <c r="I102" s="26"/>
      <c r="J102" s="26"/>
      <c r="K102" s="26"/>
      <c r="L102" s="26"/>
      <c r="M102" s="26"/>
    </row>
    <row r="103" spans="1:13" ht="18" customHeight="1">
      <c r="A103" s="3"/>
      <c r="B103" s="2"/>
      <c r="C103" s="2"/>
      <c r="D103" s="2" t="s">
        <v>66</v>
      </c>
      <c r="E103" s="2"/>
      <c r="F103" s="24">
        <v>66700</v>
      </c>
      <c r="G103" s="24">
        <v>68000</v>
      </c>
      <c r="H103" s="24">
        <v>69000</v>
      </c>
      <c r="I103" s="24">
        <v>69800</v>
      </c>
      <c r="J103" s="24">
        <v>71700</v>
      </c>
      <c r="K103" s="24">
        <v>70900</v>
      </c>
      <c r="L103" s="24">
        <v>72000</v>
      </c>
      <c r="M103" s="24">
        <v>73700</v>
      </c>
    </row>
    <row r="104" spans="1:13" ht="18.75" customHeight="1">
      <c r="A104" s="3"/>
      <c r="B104" s="20"/>
      <c r="C104" s="2"/>
      <c r="D104" s="2" t="s">
        <v>67</v>
      </c>
      <c r="E104" s="2"/>
      <c r="F104" s="24">
        <v>30500</v>
      </c>
      <c r="G104" s="24">
        <v>31200</v>
      </c>
      <c r="H104" s="24">
        <v>32200</v>
      </c>
      <c r="I104" s="24">
        <v>33600</v>
      </c>
      <c r="J104" s="24">
        <v>34700</v>
      </c>
      <c r="K104" s="24">
        <v>35200</v>
      </c>
      <c r="L104" s="24">
        <v>36100</v>
      </c>
      <c r="M104" s="24">
        <v>37200</v>
      </c>
    </row>
    <row r="105" spans="1:13" ht="13.5" customHeight="1">
      <c r="A105" s="3"/>
      <c r="B105" s="20"/>
      <c r="C105" s="2"/>
      <c r="D105" s="2"/>
      <c r="E105" s="2"/>
      <c r="F105" s="19"/>
      <c r="G105" s="19"/>
      <c r="H105" s="19"/>
      <c r="I105" s="19"/>
      <c r="J105" s="19"/>
      <c r="K105" s="19"/>
      <c r="L105" s="19"/>
      <c r="M105" s="19"/>
    </row>
    <row r="106" spans="1:13" ht="15.6">
      <c r="A106" s="3"/>
      <c r="B106" s="20"/>
      <c r="C106" s="2"/>
      <c r="D106" s="2" t="s">
        <v>68</v>
      </c>
      <c r="E106" s="2"/>
      <c r="F106" s="26">
        <v>1.011412899</v>
      </c>
      <c r="G106" s="26">
        <v>1.0060095031859946</v>
      </c>
      <c r="H106" s="26">
        <v>1.0003599630498978</v>
      </c>
      <c r="I106" s="26">
        <v>1.0030368891687671</v>
      </c>
      <c r="J106" s="26">
        <v>1.0006944157490238</v>
      </c>
      <c r="K106" s="26">
        <v>1.0006944157490238</v>
      </c>
      <c r="L106" s="26">
        <v>1.0006944157490238</v>
      </c>
      <c r="M106" s="26">
        <v>1.0006944157490238</v>
      </c>
    </row>
    <row r="107" spans="1:13" ht="11.25" customHeight="1">
      <c r="A107" s="3"/>
      <c r="B107" s="20"/>
      <c r="C107" s="2"/>
      <c r="D107" s="2"/>
      <c r="E107" s="2"/>
      <c r="F107" s="25"/>
      <c r="G107" s="25"/>
      <c r="H107" s="25"/>
      <c r="I107" s="25"/>
      <c r="J107" s="25"/>
      <c r="K107" s="25"/>
      <c r="L107" s="25"/>
      <c r="M107" s="25"/>
    </row>
    <row r="108" spans="1:13" ht="24.95" customHeight="1">
      <c r="A108" s="3"/>
      <c r="B108" s="14"/>
      <c r="C108" s="2" t="s">
        <v>69</v>
      </c>
      <c r="D108" s="2"/>
      <c r="E108" s="2"/>
      <c r="F108" s="24">
        <v>165</v>
      </c>
      <c r="G108" s="24">
        <v>123</v>
      </c>
      <c r="H108" s="24">
        <v>106</v>
      </c>
      <c r="I108" s="24">
        <v>33</v>
      </c>
      <c r="J108" s="24">
        <v>0</v>
      </c>
      <c r="K108" s="24">
        <v>0</v>
      </c>
      <c r="L108" s="24">
        <v>0</v>
      </c>
      <c r="M108" s="24">
        <v>0</v>
      </c>
    </row>
    <row r="109" spans="1:13" s="4" customFormat="1" ht="13.5" customHeight="1">
      <c r="A109" s="3"/>
      <c r="B109" s="14"/>
      <c r="C109" s="2"/>
      <c r="D109" s="2"/>
      <c r="E109" s="2"/>
      <c r="G109" s="35"/>
      <c r="H109" s="35"/>
      <c r="I109" s="35"/>
      <c r="J109" s="35"/>
      <c r="K109" s="35"/>
      <c r="L109" s="35"/>
      <c r="M109" s="35"/>
    </row>
    <row r="110" spans="1:13" s="4" customFormat="1" ht="15.6">
      <c r="A110" s="3"/>
      <c r="B110" s="10" t="s">
        <v>70</v>
      </c>
      <c r="C110" s="11"/>
      <c r="D110" s="11"/>
      <c r="E110" s="11"/>
      <c r="F110" s="48"/>
      <c r="G110" s="36"/>
      <c r="H110" s="36"/>
      <c r="I110" s="36"/>
      <c r="J110" s="36"/>
      <c r="K110" s="36"/>
      <c r="L110" s="36"/>
      <c r="M110" s="36"/>
    </row>
    <row r="111" spans="1:13" ht="18.75" customHeight="1">
      <c r="A111" s="3"/>
      <c r="B111" s="2"/>
      <c r="C111" s="3" t="s">
        <v>23</v>
      </c>
      <c r="D111" s="3"/>
      <c r="E111" s="3"/>
      <c r="F111" s="27">
        <v>8465523.0561959036</v>
      </c>
      <c r="G111" s="27">
        <v>8264821.9001534749</v>
      </c>
      <c r="H111" s="27">
        <v>9138838.7962083798</v>
      </c>
      <c r="I111" s="27">
        <v>9195555.0781652965</v>
      </c>
      <c r="J111" s="27">
        <v>10257200</v>
      </c>
      <c r="K111" s="27">
        <v>10442600</v>
      </c>
      <c r="L111" s="27">
        <v>10619900</v>
      </c>
      <c r="M111" s="27">
        <v>10892800</v>
      </c>
    </row>
    <row r="112" spans="1:13" ht="15.6">
      <c r="A112" s="3"/>
      <c r="B112" s="20"/>
      <c r="C112" s="2" t="s">
        <v>71</v>
      </c>
      <c r="D112" s="2"/>
      <c r="E112" s="2"/>
      <c r="F112" s="22">
        <v>8398600</v>
      </c>
      <c r="G112" s="22">
        <v>8192500</v>
      </c>
      <c r="H112" s="22">
        <v>9060200</v>
      </c>
      <c r="I112" s="22">
        <v>9106300</v>
      </c>
      <c r="J112" s="22">
        <v>10182500</v>
      </c>
      <c r="K112" s="22">
        <v>10367900</v>
      </c>
      <c r="L112" s="22">
        <v>10545200</v>
      </c>
      <c r="M112" s="22">
        <v>10818100</v>
      </c>
    </row>
    <row r="113" spans="1:13" ht="15.6">
      <c r="A113" s="3"/>
      <c r="B113" s="20"/>
      <c r="C113" s="2"/>
      <c r="D113" s="2" t="s">
        <v>72</v>
      </c>
      <c r="E113" s="2"/>
      <c r="F113" s="22">
        <v>8388300</v>
      </c>
      <c r="G113" s="22">
        <v>8183200</v>
      </c>
      <c r="H113" s="22">
        <v>9052000</v>
      </c>
      <c r="I113" s="22">
        <v>9099200</v>
      </c>
      <c r="J113" s="22">
        <v>10176300</v>
      </c>
      <c r="K113" s="22">
        <v>10362500</v>
      </c>
      <c r="L113" s="22">
        <v>10540400</v>
      </c>
      <c r="M113" s="22">
        <v>10813900</v>
      </c>
    </row>
    <row r="114" spans="1:13" ht="15.6">
      <c r="A114" s="3"/>
      <c r="B114" s="20"/>
      <c r="C114" s="2"/>
      <c r="D114" s="2" t="s">
        <v>73</v>
      </c>
      <c r="E114" s="2"/>
      <c r="F114" s="22">
        <v>10300</v>
      </c>
      <c r="G114" s="22">
        <v>9300</v>
      </c>
      <c r="H114" s="22">
        <v>8200</v>
      </c>
      <c r="I114" s="22">
        <v>7100</v>
      </c>
      <c r="J114" s="22">
        <v>6200</v>
      </c>
      <c r="K114" s="22">
        <v>5400</v>
      </c>
      <c r="L114" s="22">
        <v>4800</v>
      </c>
      <c r="M114" s="22">
        <v>4200</v>
      </c>
    </row>
    <row r="115" spans="1:13" ht="9.9499999999999993" customHeight="1">
      <c r="A115" s="3"/>
      <c r="B115" s="2"/>
      <c r="C115" s="2"/>
      <c r="D115" s="2"/>
      <c r="E115" s="2"/>
      <c r="F115" s="20"/>
      <c r="G115" s="20"/>
      <c r="H115" s="20"/>
      <c r="I115" s="20"/>
      <c r="J115" s="20"/>
      <c r="K115" s="20"/>
      <c r="L115" s="20"/>
      <c r="M115" s="20"/>
    </row>
    <row r="116" spans="1:13" ht="15.6">
      <c r="A116" s="3"/>
      <c r="B116" s="20"/>
      <c r="C116" s="2" t="s">
        <v>74</v>
      </c>
      <c r="D116" s="2"/>
      <c r="E116" s="2"/>
      <c r="F116" s="22">
        <v>66900</v>
      </c>
      <c r="G116" s="22">
        <v>72400</v>
      </c>
      <c r="H116" s="22">
        <v>78600</v>
      </c>
      <c r="I116" s="22">
        <v>89300</v>
      </c>
      <c r="J116" s="22">
        <v>74700</v>
      </c>
      <c r="K116" s="22">
        <v>74700</v>
      </c>
      <c r="L116" s="22">
        <v>74700</v>
      </c>
      <c r="M116" s="22">
        <v>74700</v>
      </c>
    </row>
    <row r="117" spans="1:13" ht="15.6">
      <c r="A117" s="3"/>
      <c r="B117" s="20"/>
      <c r="C117" s="2"/>
      <c r="D117" s="2"/>
      <c r="E117" s="2"/>
      <c r="F117" s="20"/>
      <c r="G117" s="20"/>
      <c r="H117" s="20"/>
      <c r="I117" s="20"/>
      <c r="J117" s="20"/>
      <c r="K117" s="20"/>
      <c r="L117" s="20"/>
      <c r="M117" s="20"/>
    </row>
    <row r="118" spans="1:13" ht="15.6">
      <c r="A118" s="3"/>
      <c r="B118" s="20"/>
      <c r="C118" s="2" t="s">
        <v>75</v>
      </c>
      <c r="D118" s="2"/>
      <c r="E118" s="2"/>
      <c r="F118" s="22">
        <v>288700</v>
      </c>
      <c r="G118" s="22">
        <v>286000</v>
      </c>
      <c r="H118" s="22">
        <v>288500</v>
      </c>
      <c r="I118" s="22">
        <v>287800</v>
      </c>
      <c r="J118" s="22">
        <v>288700</v>
      </c>
      <c r="K118" s="22">
        <v>295600</v>
      </c>
      <c r="L118" s="22">
        <v>299900</v>
      </c>
      <c r="M118" s="22">
        <v>305300</v>
      </c>
    </row>
    <row r="119" spans="1:13" ht="15.6">
      <c r="A119" s="3"/>
      <c r="B119" s="20"/>
      <c r="C119" s="2"/>
      <c r="D119" s="2" t="s">
        <v>76</v>
      </c>
      <c r="E119" s="2"/>
      <c r="F119" s="22">
        <v>288400</v>
      </c>
      <c r="G119" s="22">
        <v>285700</v>
      </c>
      <c r="H119" s="22">
        <v>288300</v>
      </c>
      <c r="I119" s="22">
        <v>287600</v>
      </c>
      <c r="J119" s="22">
        <v>288500</v>
      </c>
      <c r="K119" s="22">
        <v>295500</v>
      </c>
      <c r="L119" s="22">
        <v>299800</v>
      </c>
      <c r="M119" s="22">
        <v>305200</v>
      </c>
    </row>
    <row r="120" spans="1:13" ht="15.6">
      <c r="A120" s="3"/>
      <c r="B120" s="20"/>
      <c r="C120" s="2"/>
      <c r="D120" s="2" t="s">
        <v>77</v>
      </c>
      <c r="E120" s="2"/>
      <c r="F120" s="22">
        <v>300</v>
      </c>
      <c r="G120" s="22">
        <v>300</v>
      </c>
      <c r="H120" s="22">
        <v>200</v>
      </c>
      <c r="I120" s="22">
        <v>200</v>
      </c>
      <c r="J120" s="22">
        <v>200</v>
      </c>
      <c r="K120" s="22">
        <v>100</v>
      </c>
      <c r="L120" s="22">
        <v>100</v>
      </c>
      <c r="M120" s="22">
        <v>100</v>
      </c>
    </row>
    <row r="121" spans="1:13" ht="15.6">
      <c r="A121" s="3"/>
      <c r="B121" s="20"/>
      <c r="C121" s="2"/>
      <c r="D121" s="2"/>
      <c r="E121" s="2"/>
      <c r="F121" s="20"/>
      <c r="G121" s="20"/>
      <c r="H121" s="20"/>
      <c r="I121" s="20"/>
      <c r="J121" s="20"/>
      <c r="K121" s="20"/>
      <c r="L121" s="20"/>
      <c r="M121" s="20"/>
    </row>
    <row r="122" spans="1:13" ht="15.6">
      <c r="A122" s="3"/>
      <c r="B122" s="20"/>
      <c r="C122" s="2"/>
      <c r="D122" s="2" t="s">
        <v>78</v>
      </c>
      <c r="E122" s="2"/>
      <c r="F122" s="22">
        <v>220200</v>
      </c>
      <c r="G122" s="22">
        <v>216800</v>
      </c>
      <c r="H122" s="22">
        <v>216500</v>
      </c>
      <c r="I122" s="22">
        <v>213900</v>
      </c>
      <c r="J122" s="22">
        <v>213600</v>
      </c>
      <c r="K122" s="22">
        <v>217300</v>
      </c>
      <c r="L122" s="22">
        <v>218900</v>
      </c>
      <c r="M122" s="22">
        <v>222900</v>
      </c>
    </row>
    <row r="123" spans="1:13" ht="15.6">
      <c r="A123" s="3"/>
      <c r="B123" s="20"/>
      <c r="C123" s="2"/>
      <c r="D123" s="2" t="s">
        <v>79</v>
      </c>
      <c r="E123" s="2"/>
      <c r="F123" s="22">
        <v>68500</v>
      </c>
      <c r="G123" s="22">
        <v>69200</v>
      </c>
      <c r="H123" s="22">
        <v>72000</v>
      </c>
      <c r="I123" s="22">
        <v>73900</v>
      </c>
      <c r="J123" s="22">
        <v>75100</v>
      </c>
      <c r="K123" s="22">
        <v>78300</v>
      </c>
      <c r="L123" s="22">
        <v>81000</v>
      </c>
      <c r="M123" s="22">
        <v>82400</v>
      </c>
    </row>
    <row r="124" spans="1:13" ht="15.6">
      <c r="A124" s="3"/>
      <c r="B124" s="20"/>
      <c r="C124" s="2"/>
      <c r="D124" s="2"/>
      <c r="E124" s="2"/>
      <c r="F124" s="20"/>
      <c r="G124" s="20"/>
      <c r="H124" s="20"/>
      <c r="I124" s="20"/>
      <c r="J124" s="20"/>
      <c r="K124" s="20"/>
      <c r="L124" s="20"/>
      <c r="M124" s="20"/>
    </row>
    <row r="125" spans="1:13" ht="15.6">
      <c r="A125" s="3"/>
      <c r="B125" s="20"/>
      <c r="C125" s="2" t="s">
        <v>80</v>
      </c>
      <c r="D125" s="2"/>
      <c r="E125" s="2"/>
      <c r="F125" s="22">
        <v>28410</v>
      </c>
      <c r="G125" s="22">
        <v>27950</v>
      </c>
      <c r="H125" s="22">
        <v>30210</v>
      </c>
      <c r="I125" s="22">
        <v>30210</v>
      </c>
      <c r="J125" s="22">
        <v>33560</v>
      </c>
      <c r="K125" s="22">
        <v>33920</v>
      </c>
      <c r="L125" s="22">
        <v>34040</v>
      </c>
      <c r="M125" s="22">
        <v>34300</v>
      </c>
    </row>
    <row r="126" spans="1:13" ht="15.6">
      <c r="A126" s="3"/>
      <c r="B126" s="20"/>
      <c r="C126" s="2"/>
      <c r="D126" s="2" t="s">
        <v>81</v>
      </c>
      <c r="E126" s="2"/>
      <c r="F126" s="22">
        <v>28410</v>
      </c>
      <c r="G126" s="22">
        <v>27940</v>
      </c>
      <c r="H126" s="22">
        <v>30200</v>
      </c>
      <c r="I126" s="22">
        <v>30210</v>
      </c>
      <c r="J126" s="22">
        <v>33560</v>
      </c>
      <c r="K126" s="22">
        <v>33920</v>
      </c>
      <c r="L126" s="22">
        <v>34040</v>
      </c>
      <c r="M126" s="22">
        <v>34300</v>
      </c>
    </row>
    <row r="127" spans="1:13" ht="15.6">
      <c r="A127" s="3"/>
      <c r="B127" s="20"/>
      <c r="C127" s="2"/>
      <c r="D127" s="2" t="s">
        <v>82</v>
      </c>
      <c r="E127" s="2"/>
      <c r="F127" s="22">
        <v>32910</v>
      </c>
      <c r="G127" s="22">
        <v>34020</v>
      </c>
      <c r="H127" s="22">
        <v>36290</v>
      </c>
      <c r="I127" s="22">
        <v>35860</v>
      </c>
      <c r="J127" s="22">
        <v>36160</v>
      </c>
      <c r="K127" s="22">
        <v>36500</v>
      </c>
      <c r="L127" s="22">
        <v>36940</v>
      </c>
      <c r="M127" s="22">
        <v>37360</v>
      </c>
    </row>
    <row r="128" spans="1:13" ht="12" customHeight="1">
      <c r="A128" s="3"/>
      <c r="B128" s="2"/>
      <c r="C128" s="2"/>
      <c r="D128" s="2"/>
      <c r="E128" s="2"/>
      <c r="F128" s="20"/>
      <c r="G128" s="20"/>
      <c r="H128" s="20"/>
      <c r="I128" s="20"/>
      <c r="J128" s="20"/>
      <c r="K128" s="20"/>
      <c r="L128" s="20"/>
      <c r="M128" s="20"/>
    </row>
    <row r="129" spans="1:15" ht="13.5" customHeight="1">
      <c r="A129" s="3"/>
      <c r="B129" s="2"/>
      <c r="C129" s="2"/>
      <c r="D129" s="2" t="s">
        <v>83</v>
      </c>
      <c r="E129" s="2"/>
      <c r="F129" s="22">
        <v>29210</v>
      </c>
      <c r="G129" s="22">
        <v>28530</v>
      </c>
      <c r="H129" s="22">
        <v>30830</v>
      </c>
      <c r="I129" s="22">
        <v>30810</v>
      </c>
      <c r="J129" s="22">
        <v>34230</v>
      </c>
      <c r="K129" s="22">
        <v>34600</v>
      </c>
      <c r="L129" s="22">
        <v>34720</v>
      </c>
      <c r="M129" s="22">
        <v>34990</v>
      </c>
      <c r="N129" s="20"/>
      <c r="O129" s="20"/>
    </row>
    <row r="130" spans="1:15" ht="16.5" customHeight="1">
      <c r="A130" s="3"/>
      <c r="B130" s="2"/>
      <c r="C130" s="2"/>
      <c r="D130" s="2" t="s">
        <v>84</v>
      </c>
      <c r="E130" s="2"/>
      <c r="F130" s="22">
        <v>25830</v>
      </c>
      <c r="G130" s="22">
        <v>26080</v>
      </c>
      <c r="H130" s="22">
        <v>28330</v>
      </c>
      <c r="I130" s="22">
        <v>28500</v>
      </c>
      <c r="J130" s="22">
        <v>31650</v>
      </c>
      <c r="K130" s="22">
        <v>32040</v>
      </c>
      <c r="L130" s="22">
        <v>32200</v>
      </c>
      <c r="M130" s="22">
        <v>32440</v>
      </c>
      <c r="N130" s="20"/>
      <c r="O130" s="20"/>
    </row>
    <row r="131" spans="1:15" ht="9.9499999999999993" customHeight="1">
      <c r="A131" s="3"/>
      <c r="B131" s="2"/>
      <c r="C131" s="2"/>
      <c r="D131" s="2"/>
      <c r="E131" s="2"/>
      <c r="F131" s="20"/>
      <c r="G131" s="20"/>
      <c r="H131" s="20"/>
      <c r="I131" s="20"/>
      <c r="J131" s="20"/>
      <c r="K131" s="20"/>
      <c r="L131" s="20"/>
      <c r="M131" s="20"/>
      <c r="N131" s="20"/>
      <c r="O131" s="20"/>
    </row>
    <row r="132" spans="1:15" ht="15.6">
      <c r="A132" s="3"/>
      <c r="B132" s="20"/>
      <c r="C132" s="2" t="s">
        <v>85</v>
      </c>
      <c r="D132" s="2"/>
      <c r="E132" s="2"/>
      <c r="F132" s="29">
        <v>1.0240572999999999</v>
      </c>
      <c r="G132" s="29">
        <v>1.0253190000000001</v>
      </c>
      <c r="H132" s="29">
        <v>1.0397006</v>
      </c>
      <c r="I132" s="29">
        <v>1.0471235000000001</v>
      </c>
      <c r="J132" s="29">
        <v>1.0509999999999999</v>
      </c>
      <c r="K132" s="29">
        <v>1.034</v>
      </c>
      <c r="L132" s="29">
        <v>1.0329999999999999</v>
      </c>
      <c r="M132" s="29">
        <v>1.0329999999999999</v>
      </c>
      <c r="N132" s="20"/>
      <c r="O132" s="20"/>
    </row>
    <row r="133" spans="1:15" ht="12.75" customHeight="1">
      <c r="A133" s="3"/>
      <c r="B133" s="20"/>
      <c r="C133" s="2"/>
      <c r="D133" s="2"/>
      <c r="E133" s="2"/>
      <c r="F133" s="20"/>
      <c r="G133" s="20"/>
      <c r="H133" s="20"/>
      <c r="I133" s="20"/>
      <c r="J133" s="20"/>
      <c r="K133" s="20"/>
      <c r="L133" s="20"/>
      <c r="M133" s="20"/>
      <c r="N133" s="20"/>
      <c r="O133" s="20"/>
    </row>
    <row r="134" spans="1:15" ht="15.6">
      <c r="A134" s="3"/>
      <c r="B134" s="20"/>
      <c r="C134" s="2" t="s">
        <v>86</v>
      </c>
      <c r="D134" s="2"/>
      <c r="E134" s="2"/>
      <c r="F134" s="22">
        <v>2400</v>
      </c>
      <c r="G134" s="22">
        <v>2900</v>
      </c>
      <c r="H134" s="22">
        <v>2800</v>
      </c>
      <c r="I134" s="22">
        <v>3000</v>
      </c>
      <c r="J134" s="22">
        <v>2700</v>
      </c>
      <c r="K134" s="22">
        <v>2700</v>
      </c>
      <c r="L134" s="22">
        <v>2700</v>
      </c>
      <c r="M134" s="22">
        <v>2700</v>
      </c>
      <c r="N134" s="20"/>
      <c r="O134" s="20"/>
    </row>
    <row r="135" spans="1:15" ht="19.5" customHeight="1">
      <c r="A135" s="3"/>
      <c r="B135" s="14"/>
      <c r="C135" s="2" t="s">
        <v>87</v>
      </c>
      <c r="D135" s="2"/>
      <c r="E135" s="2"/>
      <c r="F135" s="22">
        <v>25720</v>
      </c>
      <c r="G135" s="22">
        <v>24080</v>
      </c>
      <c r="H135" s="22">
        <v>25750</v>
      </c>
      <c r="I135" s="22">
        <v>26740</v>
      </c>
      <c r="J135" s="22">
        <v>26730</v>
      </c>
      <c r="K135" s="22">
        <v>26730</v>
      </c>
      <c r="L135" s="22">
        <v>26730</v>
      </c>
      <c r="M135" s="22">
        <v>26730</v>
      </c>
      <c r="N135" s="20"/>
      <c r="O135" s="20"/>
    </row>
    <row r="136" spans="1:15" s="4" customFormat="1" ht="9.75" customHeight="1">
      <c r="A136" s="3"/>
      <c r="B136" s="14"/>
      <c r="C136" s="2"/>
      <c r="D136" s="2"/>
      <c r="E136" s="2"/>
      <c r="F136" s="35"/>
      <c r="G136" s="35"/>
      <c r="H136" s="35"/>
      <c r="I136" s="35"/>
      <c r="J136" s="35"/>
      <c r="K136" s="35"/>
      <c r="L136" s="35"/>
      <c r="M136" s="35"/>
    </row>
    <row r="137" spans="1:15" ht="15.6">
      <c r="A137" s="3"/>
      <c r="B137" s="10" t="s">
        <v>88</v>
      </c>
      <c r="C137" s="11"/>
      <c r="D137" s="11"/>
      <c r="E137" s="11"/>
      <c r="F137" s="36"/>
      <c r="G137" s="36"/>
      <c r="H137" s="36"/>
      <c r="I137" s="36"/>
      <c r="J137" s="36"/>
      <c r="K137" s="36"/>
      <c r="L137" s="36"/>
      <c r="M137" s="36"/>
      <c r="N137" s="20"/>
      <c r="O137" s="20"/>
    </row>
    <row r="138" spans="1:15" ht="15.6">
      <c r="A138" s="3"/>
      <c r="B138" s="20"/>
      <c r="C138" s="3" t="s">
        <v>23</v>
      </c>
      <c r="D138" s="3"/>
      <c r="E138" s="3"/>
      <c r="F138" s="27">
        <v>894995.82648071798</v>
      </c>
      <c r="G138" s="27">
        <v>1009687.0456079445</v>
      </c>
      <c r="H138" s="27">
        <v>1081357.4990162195</v>
      </c>
      <c r="I138" s="27">
        <v>1167088.9147651552</v>
      </c>
      <c r="J138" s="27">
        <v>1181700</v>
      </c>
      <c r="K138" s="27">
        <v>1182900</v>
      </c>
      <c r="L138" s="27">
        <v>1226700</v>
      </c>
      <c r="M138" s="27">
        <v>1270800</v>
      </c>
      <c r="N138" s="20"/>
      <c r="O138" s="20"/>
    </row>
    <row r="139" spans="1:15" ht="15.6">
      <c r="A139" s="3"/>
      <c r="B139" s="20"/>
      <c r="C139" s="2" t="s">
        <v>89</v>
      </c>
      <c r="D139" s="2"/>
      <c r="E139" s="2"/>
      <c r="F139" s="22">
        <v>895000</v>
      </c>
      <c r="G139" s="22">
        <v>1009700</v>
      </c>
      <c r="H139" s="22">
        <v>1081400</v>
      </c>
      <c r="I139" s="22">
        <v>1167100</v>
      </c>
      <c r="J139" s="22">
        <v>1181700</v>
      </c>
      <c r="K139" s="22">
        <v>1182900</v>
      </c>
      <c r="L139" s="22">
        <v>1226700</v>
      </c>
      <c r="M139" s="22">
        <v>1270800</v>
      </c>
      <c r="N139" s="20"/>
      <c r="O139" s="20"/>
    </row>
    <row r="140" spans="1:15" ht="15.6">
      <c r="A140" s="3"/>
      <c r="B140" s="20"/>
      <c r="C140" s="2"/>
      <c r="D140" s="2"/>
      <c r="E140" s="2" t="s">
        <v>90</v>
      </c>
      <c r="F140" s="22">
        <v>487100</v>
      </c>
      <c r="G140" s="22">
        <v>569200</v>
      </c>
      <c r="H140" s="22">
        <v>624600</v>
      </c>
      <c r="I140" s="22">
        <v>669900</v>
      </c>
      <c r="J140" s="22">
        <v>706600</v>
      </c>
      <c r="K140" s="22">
        <v>686700</v>
      </c>
      <c r="L140" s="22">
        <v>690600</v>
      </c>
      <c r="M140" s="22">
        <v>694500</v>
      </c>
      <c r="N140" s="20"/>
      <c r="O140" s="20"/>
    </row>
    <row r="141" spans="1:15" ht="15.6">
      <c r="A141" s="3"/>
      <c r="B141" s="20"/>
      <c r="C141" s="2"/>
      <c r="D141" s="2"/>
      <c r="E141" s="2" t="s">
        <v>91</v>
      </c>
      <c r="F141" s="22">
        <v>407900</v>
      </c>
      <c r="G141" s="22">
        <v>440500</v>
      </c>
      <c r="H141" s="22">
        <v>456700</v>
      </c>
      <c r="I141" s="22">
        <v>497200</v>
      </c>
      <c r="J141" s="22">
        <v>475100</v>
      </c>
      <c r="K141" s="22">
        <v>496300</v>
      </c>
      <c r="L141" s="22">
        <v>536100</v>
      </c>
      <c r="M141" s="22">
        <v>576400</v>
      </c>
      <c r="N141" s="20"/>
      <c r="O141" s="20"/>
    </row>
    <row r="142" spans="1:15" ht="15.6">
      <c r="A142" s="3"/>
      <c r="B142" s="20"/>
      <c r="C142" s="2"/>
      <c r="D142" s="2"/>
      <c r="E142" s="2"/>
      <c r="F142" s="22"/>
      <c r="G142" s="22"/>
      <c r="H142" s="22"/>
      <c r="I142" s="22"/>
      <c r="J142" s="22"/>
      <c r="K142" s="22"/>
      <c r="L142" s="22"/>
      <c r="M142" s="22"/>
      <c r="N142" s="20"/>
      <c r="O142" s="20"/>
    </row>
    <row r="143" spans="1:15" ht="15.6">
      <c r="A143" s="3"/>
      <c r="B143" s="20"/>
      <c r="C143" s="2" t="s">
        <v>92</v>
      </c>
      <c r="D143" s="2"/>
      <c r="E143" s="2"/>
      <c r="F143" s="22">
        <v>21100</v>
      </c>
      <c r="G143" s="22">
        <v>22800</v>
      </c>
      <c r="H143" s="22">
        <v>23600</v>
      </c>
      <c r="I143" s="22">
        <v>24900</v>
      </c>
      <c r="J143" s="22">
        <v>24700</v>
      </c>
      <c r="K143" s="22">
        <v>25700</v>
      </c>
      <c r="L143" s="22">
        <v>26700</v>
      </c>
      <c r="M143" s="22">
        <v>27600</v>
      </c>
      <c r="N143" s="20"/>
      <c r="O143" s="20"/>
    </row>
    <row r="144" spans="1:15" ht="15.6">
      <c r="A144" s="3"/>
      <c r="B144" s="20"/>
      <c r="C144" s="2"/>
      <c r="D144" s="2"/>
      <c r="E144" s="2" t="s">
        <v>93</v>
      </c>
      <c r="F144" s="22">
        <v>5400</v>
      </c>
      <c r="G144" s="22">
        <v>6300</v>
      </c>
      <c r="H144" s="22">
        <v>6500</v>
      </c>
      <c r="I144" s="22">
        <v>6800</v>
      </c>
      <c r="J144" s="22">
        <v>6900</v>
      </c>
      <c r="K144" s="22">
        <v>6900</v>
      </c>
      <c r="L144" s="22">
        <v>6800</v>
      </c>
      <c r="M144" s="22">
        <v>6700</v>
      </c>
      <c r="N144" s="20"/>
      <c r="O144" s="20"/>
    </row>
    <row r="145" spans="1:22" ht="15.6">
      <c r="A145" s="3"/>
      <c r="B145" s="20"/>
      <c r="C145" s="2"/>
      <c r="D145" s="2"/>
      <c r="E145" s="2" t="s">
        <v>94</v>
      </c>
      <c r="F145" s="22">
        <v>15700</v>
      </c>
      <c r="G145" s="22">
        <v>16600</v>
      </c>
      <c r="H145" s="22">
        <v>17000</v>
      </c>
      <c r="I145" s="22">
        <v>18100</v>
      </c>
      <c r="J145" s="22">
        <v>17800</v>
      </c>
      <c r="K145" s="22">
        <v>18900</v>
      </c>
      <c r="L145" s="22">
        <v>19900</v>
      </c>
      <c r="M145" s="22">
        <v>20900</v>
      </c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1:22" ht="15.6">
      <c r="A146" s="3"/>
      <c r="B146" s="20"/>
      <c r="C146" s="2"/>
      <c r="D146" s="2"/>
      <c r="E146" s="2"/>
      <c r="F146" s="22"/>
      <c r="G146" s="22"/>
      <c r="H146" s="22"/>
      <c r="I146" s="22"/>
      <c r="J146" s="22"/>
      <c r="K146" s="22"/>
      <c r="L146" s="22"/>
      <c r="M146" s="22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1:22" ht="15.6">
      <c r="A147" s="3"/>
      <c r="B147" s="20"/>
      <c r="C147" s="2" t="s">
        <v>95</v>
      </c>
      <c r="D147" s="2"/>
      <c r="E147" s="2"/>
      <c r="F147" s="22">
        <v>40500</v>
      </c>
      <c r="G147" s="22">
        <v>41920</v>
      </c>
      <c r="H147" s="22">
        <v>42690</v>
      </c>
      <c r="I147" s="22">
        <v>43530</v>
      </c>
      <c r="J147" s="22">
        <v>44270</v>
      </c>
      <c r="K147" s="22">
        <v>43890</v>
      </c>
      <c r="L147" s="22">
        <v>43860</v>
      </c>
      <c r="M147" s="22">
        <v>43940</v>
      </c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1:22" ht="15.6">
      <c r="A148" s="3"/>
      <c r="B148" s="20"/>
      <c r="C148" s="2"/>
      <c r="D148" s="2"/>
      <c r="E148" s="2" t="s">
        <v>96</v>
      </c>
      <c r="F148" s="22">
        <v>85760</v>
      </c>
      <c r="G148" s="22">
        <v>86260</v>
      </c>
      <c r="H148" s="22">
        <v>89070</v>
      </c>
      <c r="I148" s="22">
        <v>91720</v>
      </c>
      <c r="J148" s="22">
        <v>94970</v>
      </c>
      <c r="K148" s="22">
        <v>95560</v>
      </c>
      <c r="L148" s="22">
        <v>96790</v>
      </c>
      <c r="M148" s="22">
        <v>98250</v>
      </c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1:22" ht="15.6">
      <c r="A149" s="3"/>
      <c r="B149" s="20"/>
      <c r="C149" s="2"/>
      <c r="D149" s="2"/>
      <c r="E149" s="2" t="s">
        <v>97</v>
      </c>
      <c r="F149" s="22">
        <v>24840</v>
      </c>
      <c r="G149" s="22">
        <v>25190</v>
      </c>
      <c r="H149" s="22">
        <v>24930</v>
      </c>
      <c r="I149" s="22">
        <v>25490</v>
      </c>
      <c r="J149" s="22">
        <v>24680</v>
      </c>
      <c r="K149" s="22">
        <v>25100</v>
      </c>
      <c r="L149" s="22">
        <v>25730</v>
      </c>
      <c r="M149" s="22">
        <v>26370</v>
      </c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1:22" ht="15.6">
      <c r="A150" s="3"/>
      <c r="B150" s="20"/>
      <c r="C150" s="55"/>
      <c r="D150" s="55"/>
      <c r="E150" s="55"/>
      <c r="F150" s="22"/>
      <c r="G150" s="22"/>
      <c r="H150" s="22"/>
      <c r="I150" s="22"/>
      <c r="J150" s="22"/>
      <c r="K150" s="22"/>
      <c r="L150" s="22"/>
      <c r="M150" s="22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1:22" ht="24.95" customHeight="1">
      <c r="A151" s="3"/>
      <c r="B151" s="14"/>
      <c r="C151" s="54" t="s">
        <v>98</v>
      </c>
      <c r="D151" s="54"/>
      <c r="E151" s="54"/>
      <c r="F151" s="29">
        <v>1.0482689999999999</v>
      </c>
      <c r="G151" s="29">
        <v>1.0552680000000001</v>
      </c>
      <c r="H151" s="29">
        <v>1.0753569999999999</v>
      </c>
      <c r="I151" s="29">
        <v>1.0782240000000001</v>
      </c>
      <c r="J151" s="29">
        <v>1.08</v>
      </c>
      <c r="K151" s="29">
        <v>1.048</v>
      </c>
      <c r="L151" s="29">
        <v>1.048</v>
      </c>
      <c r="M151" s="29">
        <v>1.048</v>
      </c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1:22" ht="15.6">
      <c r="A152" s="3"/>
      <c r="B152" s="14"/>
      <c r="C152" s="2"/>
      <c r="D152" s="2"/>
      <c r="E152" s="2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1:22" ht="15.6">
      <c r="A153" s="3"/>
      <c r="B153" s="14"/>
      <c r="C153" s="2" t="s">
        <v>92</v>
      </c>
      <c r="D153" s="2"/>
      <c r="E153" s="2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1:22" ht="15.6">
      <c r="A154" s="3"/>
      <c r="B154" s="14"/>
      <c r="C154" s="2"/>
      <c r="D154" s="2"/>
      <c r="E154" s="2" t="s">
        <v>99</v>
      </c>
      <c r="F154" s="22">
        <v>11600</v>
      </c>
      <c r="G154" s="22">
        <v>12700</v>
      </c>
      <c r="H154" s="22">
        <v>13100</v>
      </c>
      <c r="I154" s="22">
        <v>14000</v>
      </c>
      <c r="J154" s="22">
        <v>13900</v>
      </c>
      <c r="K154" s="22">
        <v>14400</v>
      </c>
      <c r="L154" s="22">
        <v>14900</v>
      </c>
      <c r="M154" s="22">
        <v>15300</v>
      </c>
      <c r="N154" s="20"/>
      <c r="O154" s="20"/>
      <c r="P154" s="45"/>
      <c r="Q154" s="45"/>
      <c r="R154" s="45"/>
      <c r="S154" s="45"/>
      <c r="T154" s="45"/>
      <c r="U154" s="45"/>
      <c r="V154" s="45"/>
    </row>
    <row r="155" spans="1:22" ht="15.6">
      <c r="A155" s="3"/>
      <c r="B155" s="14"/>
      <c r="C155" s="2"/>
      <c r="D155" s="2"/>
      <c r="E155" s="2" t="s">
        <v>100</v>
      </c>
      <c r="F155" s="22">
        <v>9500</v>
      </c>
      <c r="G155" s="22">
        <v>10100</v>
      </c>
      <c r="H155" s="22">
        <v>10500</v>
      </c>
      <c r="I155" s="22">
        <v>10900</v>
      </c>
      <c r="J155" s="22">
        <v>10800</v>
      </c>
      <c r="K155" s="22">
        <v>11300</v>
      </c>
      <c r="L155" s="22">
        <v>11800</v>
      </c>
      <c r="M155" s="22">
        <v>12300</v>
      </c>
      <c r="N155" s="20"/>
      <c r="O155" s="20"/>
      <c r="P155" s="45"/>
      <c r="Q155" s="45"/>
      <c r="R155" s="45"/>
      <c r="S155" s="45"/>
      <c r="T155" s="45"/>
      <c r="U155" s="45"/>
      <c r="V155" s="45"/>
    </row>
    <row r="156" spans="1:22" ht="15.6">
      <c r="A156" s="3"/>
      <c r="B156" s="14"/>
      <c r="C156" s="2" t="s">
        <v>101</v>
      </c>
      <c r="D156" s="2"/>
      <c r="E156" s="2"/>
      <c r="F156" s="22"/>
      <c r="G156" s="22"/>
      <c r="H156" s="22"/>
      <c r="I156" s="22"/>
      <c r="J156" s="22"/>
      <c r="K156" s="22"/>
      <c r="L156" s="22"/>
      <c r="M156" s="22"/>
      <c r="N156" s="20"/>
      <c r="O156" s="20"/>
      <c r="P156" s="45"/>
      <c r="Q156" s="45"/>
      <c r="R156" s="45"/>
      <c r="S156" s="45"/>
      <c r="T156" s="45"/>
      <c r="U156" s="45"/>
      <c r="V156" s="45"/>
    </row>
    <row r="157" spans="1:22" ht="15.6">
      <c r="A157" s="3"/>
      <c r="B157" s="14"/>
      <c r="C157" s="2"/>
      <c r="D157" s="2"/>
      <c r="E157" s="2" t="s">
        <v>99</v>
      </c>
      <c r="F157" s="22">
        <v>47600</v>
      </c>
      <c r="G157" s="22">
        <v>47500</v>
      </c>
      <c r="H157" s="22">
        <v>47800</v>
      </c>
      <c r="I157" s="22">
        <v>48500</v>
      </c>
      <c r="J157" s="22">
        <v>51900</v>
      </c>
      <c r="K157" s="22">
        <v>51300</v>
      </c>
      <c r="L157" s="22">
        <v>51000</v>
      </c>
      <c r="M157" s="22">
        <v>51200</v>
      </c>
      <c r="N157" s="20"/>
      <c r="O157" s="20"/>
      <c r="P157" s="45"/>
      <c r="Q157" s="45"/>
      <c r="R157" s="45"/>
      <c r="S157" s="45"/>
      <c r="T157" s="45"/>
      <c r="U157" s="45"/>
      <c r="V157" s="45"/>
    </row>
    <row r="158" spans="1:22" ht="15.6">
      <c r="A158" s="3"/>
      <c r="B158" s="14"/>
      <c r="C158" s="2"/>
      <c r="D158" s="2"/>
      <c r="E158" s="2" t="s">
        <v>100</v>
      </c>
      <c r="F158" s="22">
        <v>35200</v>
      </c>
      <c r="G158" s="22">
        <v>35700</v>
      </c>
      <c r="H158" s="22">
        <v>35900</v>
      </c>
      <c r="I158" s="22">
        <v>36100</v>
      </c>
      <c r="J158" s="22">
        <v>37300</v>
      </c>
      <c r="K158" s="22">
        <v>36300</v>
      </c>
      <c r="L158" s="22">
        <v>36000</v>
      </c>
      <c r="M158" s="22">
        <v>36100</v>
      </c>
      <c r="N158" s="20"/>
      <c r="O158" s="20"/>
      <c r="P158" s="46"/>
      <c r="Q158" s="46"/>
      <c r="R158" s="46"/>
      <c r="S158" s="46"/>
      <c r="T158" s="46"/>
      <c r="U158" s="46"/>
      <c r="V158" s="46"/>
    </row>
    <row r="159" spans="1:22" ht="15.6">
      <c r="A159" s="3"/>
      <c r="B159" s="14"/>
      <c r="C159" s="2" t="s">
        <v>102</v>
      </c>
      <c r="D159" s="2"/>
      <c r="E159" s="2"/>
      <c r="F159" s="22"/>
      <c r="G159" s="22"/>
      <c r="H159" s="22"/>
      <c r="I159" s="22"/>
      <c r="J159" s="22"/>
      <c r="K159" s="22"/>
      <c r="L159" s="22"/>
      <c r="M159" s="22"/>
      <c r="N159" s="20"/>
      <c r="O159" s="20"/>
      <c r="P159" s="46"/>
      <c r="Q159" s="46"/>
      <c r="R159" s="46"/>
      <c r="S159" s="46"/>
      <c r="T159" s="46"/>
      <c r="U159" s="46"/>
      <c r="V159" s="46"/>
    </row>
    <row r="160" spans="1:22" ht="15.6">
      <c r="A160" s="3"/>
      <c r="B160" s="14"/>
      <c r="C160" s="2"/>
      <c r="D160" s="2"/>
      <c r="E160" s="2" t="s">
        <v>99</v>
      </c>
      <c r="F160" s="22">
        <v>560000</v>
      </c>
      <c r="G160" s="22">
        <v>631000</v>
      </c>
      <c r="H160" s="22">
        <v>677000</v>
      </c>
      <c r="I160" s="22">
        <v>738000</v>
      </c>
      <c r="J160" s="22">
        <v>758000</v>
      </c>
      <c r="K160" s="22">
        <v>761000</v>
      </c>
      <c r="L160" s="22">
        <v>787000</v>
      </c>
      <c r="M160" s="22">
        <v>812000</v>
      </c>
      <c r="N160" s="20"/>
      <c r="O160" s="20"/>
      <c r="P160" s="46"/>
      <c r="Q160" s="46"/>
      <c r="R160" s="46"/>
      <c r="S160" s="46"/>
      <c r="T160" s="46"/>
      <c r="U160" s="46"/>
      <c r="V160" s="46"/>
    </row>
    <row r="161" spans="1:22" ht="15.6">
      <c r="A161" s="3"/>
      <c r="B161" s="14"/>
      <c r="C161" s="2"/>
      <c r="D161" s="2"/>
      <c r="E161" s="2" t="s">
        <v>100</v>
      </c>
      <c r="F161" s="22">
        <v>335000</v>
      </c>
      <c r="G161" s="22">
        <v>378000</v>
      </c>
      <c r="H161" s="22">
        <v>404000</v>
      </c>
      <c r="I161" s="22">
        <v>429000</v>
      </c>
      <c r="J161" s="22">
        <v>423000</v>
      </c>
      <c r="K161" s="22">
        <v>422000</v>
      </c>
      <c r="L161" s="22">
        <v>440000</v>
      </c>
      <c r="M161" s="22">
        <v>458000</v>
      </c>
      <c r="N161" s="20"/>
      <c r="O161" s="20"/>
      <c r="P161" s="22"/>
      <c r="Q161" s="22"/>
      <c r="R161" s="22"/>
      <c r="S161" s="22"/>
      <c r="T161" s="22"/>
      <c r="U161" s="22"/>
      <c r="V161" s="22"/>
    </row>
    <row r="162" spans="1:22" ht="15.6">
      <c r="A162" s="3"/>
      <c r="B162" s="14"/>
      <c r="C162" s="2"/>
      <c r="D162" s="2"/>
      <c r="E162" s="2"/>
      <c r="F162" s="34"/>
      <c r="G162" s="34"/>
      <c r="H162" s="34"/>
      <c r="I162" s="34"/>
      <c r="J162" s="34"/>
      <c r="K162" s="34"/>
      <c r="L162" s="34"/>
      <c r="M162" s="34"/>
      <c r="N162" s="20"/>
      <c r="O162" s="20"/>
      <c r="P162" s="46"/>
      <c r="Q162" s="46"/>
      <c r="R162" s="46"/>
      <c r="S162" s="46"/>
      <c r="T162" s="46"/>
      <c r="U162" s="46"/>
      <c r="V162" s="46"/>
    </row>
    <row r="163" spans="1:22" ht="16.149999999999999" thickBot="1">
      <c r="A163" s="3"/>
      <c r="B163" s="10" t="s">
        <v>103</v>
      </c>
      <c r="C163" s="11"/>
      <c r="D163" s="11"/>
      <c r="E163" s="11"/>
      <c r="F163" s="36"/>
      <c r="G163" s="36"/>
      <c r="H163" s="36"/>
      <c r="I163" s="36"/>
      <c r="J163" s="36"/>
      <c r="K163" s="36"/>
      <c r="L163" s="36"/>
      <c r="M163" s="36"/>
      <c r="N163" s="20"/>
      <c r="O163" s="20"/>
      <c r="P163" s="46"/>
      <c r="Q163" s="46"/>
      <c r="R163" s="46"/>
      <c r="S163" s="46"/>
      <c r="T163" s="46"/>
      <c r="U163" s="46"/>
      <c r="V163" s="46"/>
    </row>
    <row r="164" spans="1:22" ht="16.149999999999999" thickTop="1">
      <c r="A164" s="3"/>
      <c r="B164" s="20"/>
      <c r="C164" s="3" t="s">
        <v>23</v>
      </c>
      <c r="D164" s="3"/>
      <c r="E164" s="3"/>
      <c r="F164" s="27">
        <v>535600</v>
      </c>
      <c r="G164" s="27">
        <v>545331</v>
      </c>
      <c r="H164" s="27">
        <v>539532</v>
      </c>
      <c r="I164" s="27">
        <v>566039</v>
      </c>
      <c r="J164" s="27">
        <v>679000</v>
      </c>
      <c r="K164" s="27">
        <v>552000</v>
      </c>
      <c r="L164" s="27">
        <v>552000</v>
      </c>
      <c r="M164" s="27">
        <v>560000</v>
      </c>
      <c r="N164" s="20"/>
      <c r="O164" s="20"/>
      <c r="P164" s="46"/>
      <c r="Q164" s="46"/>
      <c r="R164" s="46"/>
      <c r="S164" s="46"/>
      <c r="T164" s="46"/>
      <c r="U164" s="46"/>
      <c r="V164" s="46"/>
    </row>
    <row r="165" spans="1:22" ht="15.6">
      <c r="A165" s="3"/>
      <c r="B165" s="14"/>
      <c r="C165" s="2"/>
      <c r="D165" s="2"/>
      <c r="E165" s="2"/>
      <c r="F165" s="38"/>
      <c r="G165" s="38"/>
      <c r="H165" s="38"/>
      <c r="I165" s="37"/>
      <c r="J165" s="37"/>
      <c r="K165" s="37"/>
      <c r="L165" s="37"/>
      <c r="M165" s="37"/>
      <c r="N165" s="20"/>
      <c r="O165" s="20"/>
      <c r="P165" s="22"/>
      <c r="Q165" s="22"/>
      <c r="R165" s="22"/>
      <c r="S165" s="22"/>
      <c r="T165" s="22"/>
      <c r="U165" s="22"/>
      <c r="V165" s="22"/>
    </row>
    <row r="166" spans="1:22">
      <c r="A166" s="20"/>
      <c r="B166" s="20"/>
      <c r="C166" s="20"/>
      <c r="D166" s="20"/>
      <c r="E166" s="20"/>
      <c r="F166" s="34"/>
      <c r="G166" s="34"/>
      <c r="H166" s="34"/>
      <c r="I166" s="34"/>
      <c r="J166" s="34"/>
      <c r="K166" s="34"/>
      <c r="L166" s="34"/>
      <c r="M166" s="34"/>
      <c r="N166" s="20"/>
      <c r="O166" s="20"/>
      <c r="P166" s="46"/>
      <c r="Q166" s="46"/>
      <c r="R166" s="46"/>
      <c r="S166" s="46"/>
      <c r="T166" s="46"/>
      <c r="U166" s="46"/>
      <c r="V166" s="46"/>
    </row>
    <row r="167" spans="1:22" s="4" customFormat="1" ht="49.5" customHeight="1">
      <c r="A167" s="12" t="s">
        <v>104</v>
      </c>
      <c r="B167" s="14"/>
      <c r="C167" s="15"/>
      <c r="D167" s="15"/>
      <c r="E167" s="15"/>
      <c r="F167" s="35"/>
      <c r="G167" s="35"/>
      <c r="H167" s="35"/>
      <c r="I167" s="35"/>
      <c r="J167" s="35"/>
      <c r="K167" s="35"/>
      <c r="L167" s="35"/>
      <c r="M167" s="35"/>
      <c r="P167" s="46"/>
      <c r="Q167" s="46"/>
      <c r="R167" s="46"/>
      <c r="S167" s="46"/>
      <c r="T167" s="46"/>
      <c r="U167" s="46"/>
      <c r="V167" s="46"/>
    </row>
    <row r="168" spans="1:22" ht="21" customHeight="1">
      <c r="A168" s="3"/>
      <c r="B168" s="10" t="s">
        <v>105</v>
      </c>
      <c r="C168" s="11"/>
      <c r="D168" s="11"/>
      <c r="E168" s="11"/>
      <c r="F168" s="36"/>
      <c r="G168" s="36"/>
      <c r="H168" s="36"/>
      <c r="I168" s="36"/>
      <c r="J168" s="36"/>
      <c r="K168" s="36"/>
      <c r="L168" s="36"/>
      <c r="M168" s="36"/>
      <c r="N168" s="20"/>
      <c r="O168" s="20"/>
      <c r="P168" s="46"/>
      <c r="Q168" s="46"/>
      <c r="R168" s="46"/>
      <c r="S168" s="46"/>
      <c r="T168" s="46"/>
      <c r="U168" s="46"/>
      <c r="V168" s="46"/>
    </row>
    <row r="169" spans="1:22" ht="15.6">
      <c r="A169" s="3"/>
      <c r="B169" s="20"/>
      <c r="C169" s="3" t="s">
        <v>23</v>
      </c>
      <c r="D169" s="3"/>
      <c r="E169" s="3"/>
      <c r="F169" s="27">
        <v>910415</v>
      </c>
      <c r="G169" s="27">
        <v>927876</v>
      </c>
      <c r="H169" s="27">
        <v>951151</v>
      </c>
      <c r="I169" s="27">
        <v>997204</v>
      </c>
      <c r="J169" s="27">
        <v>1026100</v>
      </c>
      <c r="K169" s="27">
        <v>1004200</v>
      </c>
      <c r="L169" s="27">
        <v>1033400</v>
      </c>
      <c r="M169" s="27">
        <v>1072000</v>
      </c>
      <c r="N169" s="20"/>
      <c r="O169" s="20"/>
      <c r="P169" s="17"/>
      <c r="Q169" s="17"/>
      <c r="R169" s="17"/>
      <c r="S169" s="17"/>
      <c r="T169" s="17"/>
      <c r="U169" s="17"/>
      <c r="V169" s="17"/>
    </row>
    <row r="170" spans="1:22" ht="12" customHeight="1">
      <c r="A170" s="3"/>
      <c r="B170" s="2"/>
      <c r="C170" s="2"/>
      <c r="D170" s="2"/>
      <c r="E170" s="2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47"/>
      <c r="Q170" s="47"/>
      <c r="R170" s="47"/>
      <c r="S170" s="47"/>
      <c r="T170" s="47"/>
      <c r="U170" s="47"/>
      <c r="V170" s="47"/>
    </row>
    <row r="171" spans="1:22" ht="18" customHeight="1">
      <c r="A171" s="3"/>
      <c r="B171" s="2"/>
      <c r="C171" s="2" t="s">
        <v>106</v>
      </c>
      <c r="D171" s="2"/>
      <c r="E171" s="2"/>
      <c r="F171" s="22">
        <v>692814</v>
      </c>
      <c r="G171" s="22">
        <v>706246</v>
      </c>
      <c r="H171" s="22">
        <v>717041</v>
      </c>
      <c r="I171" s="22">
        <v>736573</v>
      </c>
      <c r="J171" s="22">
        <v>763200</v>
      </c>
      <c r="K171" s="22">
        <v>768300</v>
      </c>
      <c r="L171" s="22">
        <v>793500</v>
      </c>
      <c r="M171" s="22">
        <v>826200</v>
      </c>
      <c r="N171" s="20"/>
      <c r="O171" s="20"/>
      <c r="P171"/>
      <c r="Q171"/>
      <c r="R171"/>
      <c r="S171"/>
      <c r="T171"/>
      <c r="U171"/>
      <c r="V171"/>
    </row>
    <row r="172" spans="1:22" ht="15.6">
      <c r="A172" s="3"/>
      <c r="B172" s="20"/>
      <c r="C172" s="2" t="s">
        <v>107</v>
      </c>
      <c r="D172" s="2"/>
      <c r="E172" s="2"/>
      <c r="F172" s="22">
        <v>217601</v>
      </c>
      <c r="G172" s="22">
        <v>221630</v>
      </c>
      <c r="H172" s="22">
        <v>234110</v>
      </c>
      <c r="I172" s="22">
        <v>260631</v>
      </c>
      <c r="J172" s="22">
        <v>262900</v>
      </c>
      <c r="K172" s="22">
        <v>235900</v>
      </c>
      <c r="L172" s="22">
        <v>239900</v>
      </c>
      <c r="M172" s="22">
        <v>245800</v>
      </c>
      <c r="N172" s="20"/>
      <c r="O172" s="20"/>
      <c r="P172"/>
      <c r="Q172"/>
      <c r="R172"/>
      <c r="S172"/>
      <c r="T172"/>
      <c r="U172"/>
      <c r="V172"/>
    </row>
    <row r="173" spans="1:22" ht="9" customHeight="1">
      <c r="A173" s="3"/>
      <c r="B173" s="2"/>
      <c r="C173" s="2"/>
      <c r="D173" s="2"/>
      <c r="E173" s="2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17"/>
      <c r="Q173" s="17"/>
      <c r="R173" s="17"/>
      <c r="S173" s="17"/>
      <c r="T173" s="17"/>
      <c r="U173" s="17"/>
      <c r="V173" s="17"/>
    </row>
    <row r="174" spans="1:22" ht="15.75" customHeight="1">
      <c r="A174" s="3"/>
      <c r="B174" s="2"/>
      <c r="C174" s="2" t="s">
        <v>108</v>
      </c>
      <c r="D174" s="2"/>
      <c r="E174" s="2"/>
      <c r="F174" s="22">
        <v>21300</v>
      </c>
      <c r="G174" s="22">
        <v>21300</v>
      </c>
      <c r="H174" s="22">
        <v>21600</v>
      </c>
      <c r="I174" s="22">
        <v>21800</v>
      </c>
      <c r="J174" s="22">
        <v>22000</v>
      </c>
      <c r="K174" s="22">
        <v>22400</v>
      </c>
      <c r="L174" s="22">
        <v>22800</v>
      </c>
      <c r="M174" s="22">
        <v>23200</v>
      </c>
      <c r="N174" s="20"/>
      <c r="O174" s="20"/>
      <c r="P174" s="17"/>
      <c r="Q174" s="17"/>
      <c r="R174" s="17"/>
      <c r="S174" s="17"/>
      <c r="T174" s="17"/>
      <c r="U174" s="17"/>
      <c r="V174" s="17"/>
    </row>
    <row r="175" spans="1:22" ht="15.6">
      <c r="A175" s="3"/>
      <c r="B175" s="20"/>
      <c r="C175" s="2" t="s">
        <v>109</v>
      </c>
      <c r="D175" s="2"/>
      <c r="E175" s="2"/>
      <c r="F175" s="22">
        <v>11400</v>
      </c>
      <c r="G175" s="22">
        <v>11800</v>
      </c>
      <c r="H175" s="22">
        <v>12000</v>
      </c>
      <c r="I175" s="22">
        <v>12500</v>
      </c>
      <c r="J175" s="22">
        <v>13100</v>
      </c>
      <c r="K175" s="22">
        <v>13600</v>
      </c>
      <c r="L175" s="22">
        <v>13800</v>
      </c>
      <c r="M175" s="22">
        <v>13900</v>
      </c>
      <c r="N175" s="20"/>
      <c r="O175" s="20"/>
      <c r="P175"/>
      <c r="Q175"/>
      <c r="R175"/>
      <c r="S175"/>
      <c r="T175"/>
      <c r="U175"/>
      <c r="V175"/>
    </row>
    <row r="176" spans="1:22" ht="9" customHeight="1">
      <c r="A176" s="3"/>
      <c r="B176" s="2"/>
      <c r="C176" s="2"/>
      <c r="D176" s="2"/>
      <c r="E176" s="2"/>
      <c r="F176" s="22"/>
      <c r="G176" s="22"/>
      <c r="H176" s="22"/>
      <c r="I176" s="22"/>
      <c r="J176" s="22"/>
      <c r="K176" s="22"/>
      <c r="L176" s="22"/>
      <c r="M176" s="22"/>
      <c r="N176" s="20"/>
      <c r="O176" s="20"/>
      <c r="P176" s="17"/>
      <c r="Q176" s="17"/>
      <c r="R176" s="17"/>
      <c r="S176" s="17"/>
      <c r="T176" s="17"/>
      <c r="U176" s="17"/>
      <c r="V176" s="17"/>
    </row>
    <row r="177" spans="1:22" ht="18" customHeight="1">
      <c r="A177" s="3"/>
      <c r="B177" s="2"/>
      <c r="C177" s="2" t="s">
        <v>110</v>
      </c>
      <c r="D177" s="2"/>
      <c r="E177" s="2"/>
      <c r="F177" s="22">
        <v>31500</v>
      </c>
      <c r="G177" s="22">
        <v>32200</v>
      </c>
      <c r="H177" s="22">
        <v>32200</v>
      </c>
      <c r="I177" s="22">
        <v>32800</v>
      </c>
      <c r="J177" s="22">
        <v>33700</v>
      </c>
      <c r="K177" s="22">
        <v>33300</v>
      </c>
      <c r="L177" s="22">
        <v>33800</v>
      </c>
      <c r="M177" s="22">
        <v>34600</v>
      </c>
      <c r="N177" s="20"/>
      <c r="O177" s="20"/>
      <c r="P177" s="17"/>
      <c r="Q177" s="17"/>
      <c r="R177" s="17"/>
      <c r="S177" s="17"/>
      <c r="T177" s="17"/>
      <c r="U177" s="17"/>
      <c r="V177" s="17"/>
    </row>
    <row r="178" spans="1:22" ht="15.6">
      <c r="A178" s="3"/>
      <c r="B178" s="20"/>
      <c r="C178" s="2" t="s">
        <v>111</v>
      </c>
      <c r="D178" s="2"/>
      <c r="E178" s="2"/>
      <c r="F178" s="22">
        <v>15300</v>
      </c>
      <c r="G178" s="22">
        <v>15600</v>
      </c>
      <c r="H178" s="22">
        <v>15800</v>
      </c>
      <c r="I178" s="22">
        <v>16300</v>
      </c>
      <c r="J178" s="22">
        <v>16700</v>
      </c>
      <c r="K178" s="22">
        <v>16700</v>
      </c>
      <c r="L178" s="22">
        <v>16900</v>
      </c>
      <c r="M178" s="22">
        <v>17200</v>
      </c>
      <c r="N178" s="20"/>
      <c r="O178" s="20"/>
      <c r="P178"/>
      <c r="Q178"/>
      <c r="R178"/>
      <c r="S178"/>
      <c r="T178"/>
      <c r="U178"/>
      <c r="V178"/>
    </row>
    <row r="179" spans="1:22" ht="9" customHeight="1">
      <c r="A179" s="3"/>
      <c r="B179" s="2"/>
      <c r="C179" s="2"/>
      <c r="D179" s="2"/>
      <c r="E179" s="2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17"/>
      <c r="Q179" s="17"/>
      <c r="R179" s="17"/>
      <c r="S179" s="17"/>
      <c r="T179" s="17"/>
      <c r="U179" s="17"/>
      <c r="V179" s="17"/>
    </row>
    <row r="180" spans="1:22" ht="18" customHeight="1">
      <c r="A180" s="3"/>
      <c r="B180" s="2"/>
      <c r="C180" s="2" t="s">
        <v>112</v>
      </c>
      <c r="D180" s="2"/>
      <c r="E180" s="2"/>
      <c r="F180" s="28">
        <v>1.033032</v>
      </c>
      <c r="G180" s="28">
        <v>1.0301899999999999</v>
      </c>
      <c r="H180" s="28">
        <v>1.0298860000000001</v>
      </c>
      <c r="I180" s="28">
        <v>1.031263</v>
      </c>
      <c r="J180" s="20">
        <v>1.032</v>
      </c>
      <c r="K180" s="20">
        <v>1.03</v>
      </c>
      <c r="L180" s="20">
        <v>1.03</v>
      </c>
      <c r="M180" s="20">
        <v>1.03</v>
      </c>
      <c r="N180" s="20"/>
      <c r="O180" s="20"/>
      <c r="P180" s="17"/>
      <c r="Q180" s="17"/>
      <c r="R180" s="17"/>
      <c r="S180" s="17"/>
      <c r="T180" s="17"/>
      <c r="U180" s="17"/>
      <c r="V180" s="17"/>
    </row>
    <row r="181" spans="1:22" ht="18" customHeight="1">
      <c r="A181" s="3"/>
      <c r="B181" s="2"/>
      <c r="C181" s="2" t="s">
        <v>113</v>
      </c>
      <c r="D181" s="2"/>
      <c r="E181" s="2"/>
      <c r="F181" s="28">
        <v>1.2477993407451868</v>
      </c>
      <c r="G181" s="28">
        <v>1.199684</v>
      </c>
      <c r="H181" s="28">
        <v>1.2287300000000001</v>
      </c>
      <c r="I181" s="28">
        <v>1.2807706596368589</v>
      </c>
      <c r="J181" s="28">
        <v>1.2</v>
      </c>
      <c r="K181" s="28">
        <v>1.0349750125249675</v>
      </c>
      <c r="L181" s="28">
        <v>1.03</v>
      </c>
      <c r="M181" s="28">
        <v>1.03</v>
      </c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1:22" s="4" customFormat="1" ht="12" customHeight="1">
      <c r="A182" s="3"/>
      <c r="B182" s="14"/>
      <c r="C182" s="2"/>
      <c r="D182" s="2"/>
      <c r="E182" s="2"/>
      <c r="G182" s="35"/>
      <c r="H182" s="35"/>
      <c r="I182" s="35"/>
      <c r="J182" s="35"/>
      <c r="K182" s="35"/>
      <c r="L182" s="35"/>
      <c r="M182" s="35"/>
    </row>
    <row r="183" spans="1:22" ht="15" customHeight="1">
      <c r="A183" s="3"/>
      <c r="B183" s="10" t="s">
        <v>114</v>
      </c>
      <c r="C183" s="11"/>
      <c r="D183" s="11"/>
      <c r="E183" s="11"/>
      <c r="F183" s="48"/>
      <c r="G183" s="36"/>
      <c r="H183" s="36"/>
      <c r="I183" s="36"/>
      <c r="J183" s="36"/>
      <c r="K183" s="36"/>
      <c r="L183" s="36"/>
      <c r="M183" s="36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1:22" ht="15.6">
      <c r="A184" s="3"/>
      <c r="B184" s="2"/>
      <c r="C184" s="3" t="s">
        <v>115</v>
      </c>
      <c r="D184" s="3"/>
      <c r="E184" s="3"/>
      <c r="F184" s="42">
        <v>7237862</v>
      </c>
      <c r="G184" s="42">
        <v>7467700</v>
      </c>
      <c r="H184" s="42">
        <v>7366900</v>
      </c>
      <c r="I184" s="42">
        <v>7303100</v>
      </c>
      <c r="J184" s="42">
        <v>7565300</v>
      </c>
      <c r="K184" s="42">
        <v>8031100</v>
      </c>
      <c r="L184" s="42">
        <v>8337500</v>
      </c>
      <c r="M184" s="42">
        <v>8665600</v>
      </c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1:22" ht="15.6">
      <c r="A185" s="3"/>
      <c r="B185" s="2"/>
      <c r="C185" s="2" t="s">
        <v>116</v>
      </c>
      <c r="D185" s="2"/>
      <c r="E185" s="2"/>
      <c r="F185" s="21">
        <v>6759562</v>
      </c>
      <c r="G185" s="21">
        <v>7136600</v>
      </c>
      <c r="H185" s="21">
        <v>7425500</v>
      </c>
      <c r="I185" s="21">
        <v>7624900</v>
      </c>
      <c r="J185" s="21">
        <v>7916800</v>
      </c>
      <c r="K185" s="21">
        <v>7990600</v>
      </c>
      <c r="L185" s="21">
        <v>8128900</v>
      </c>
      <c r="M185" s="21">
        <v>8353000</v>
      </c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1:22" ht="15.6">
      <c r="A186" s="3"/>
      <c r="B186" s="2"/>
      <c r="C186" s="2"/>
      <c r="D186" s="2"/>
      <c r="E186" s="2"/>
      <c r="F186" s="40"/>
      <c r="G186" s="40"/>
      <c r="H186" s="40"/>
      <c r="I186" s="40"/>
      <c r="J186" s="40"/>
      <c r="K186" s="40"/>
      <c r="L186" s="40"/>
      <c r="M186" s="40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1:22" ht="15.6">
      <c r="A187" s="3"/>
      <c r="B187" s="2"/>
      <c r="C187" s="2" t="s">
        <v>117</v>
      </c>
      <c r="D187" s="2"/>
      <c r="E187" s="2"/>
      <c r="F187" s="40"/>
      <c r="G187" s="40"/>
      <c r="H187" s="40"/>
      <c r="I187" s="40"/>
      <c r="J187" s="40"/>
      <c r="K187" s="40"/>
      <c r="L187" s="40"/>
      <c r="M187" s="4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1:22" ht="15.6">
      <c r="A188" s="3"/>
      <c r="B188" s="2"/>
      <c r="C188" s="2"/>
      <c r="D188" s="2" t="s">
        <v>118</v>
      </c>
      <c r="E188" s="2"/>
      <c r="F188" s="21">
        <v>1793812</v>
      </c>
      <c r="G188" s="21">
        <v>1916000</v>
      </c>
      <c r="H188" s="21">
        <v>2100500</v>
      </c>
      <c r="I188" s="21">
        <v>2091200</v>
      </c>
      <c r="J188" s="21">
        <v>2264800</v>
      </c>
      <c r="K188" s="21">
        <v>2209700</v>
      </c>
      <c r="L188" s="21">
        <v>2147500</v>
      </c>
      <c r="M188" s="21">
        <v>2115700</v>
      </c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1:22" ht="15.6">
      <c r="A189" s="3"/>
      <c r="B189" s="2"/>
      <c r="C189" s="2"/>
      <c r="D189" s="2" t="s">
        <v>119</v>
      </c>
      <c r="E189" s="2"/>
      <c r="F189" s="43"/>
      <c r="G189" s="43"/>
      <c r="H189" s="43"/>
      <c r="I189" s="43"/>
      <c r="J189" s="43"/>
      <c r="K189" s="43"/>
      <c r="L189" s="43"/>
      <c r="M189" s="43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1:22" ht="14.25" customHeight="1">
      <c r="A190" s="3"/>
      <c r="B190" s="2"/>
      <c r="C190" s="2"/>
      <c r="D190" s="2"/>
      <c r="E190" s="2" t="s">
        <v>120</v>
      </c>
      <c r="F190" s="21">
        <v>3001893</v>
      </c>
      <c r="G190" s="21">
        <v>3159400</v>
      </c>
      <c r="H190" s="21">
        <v>3266000</v>
      </c>
      <c r="I190" s="21">
        <v>3458100</v>
      </c>
      <c r="J190" s="21">
        <v>3575800</v>
      </c>
      <c r="K190" s="21">
        <v>3718200</v>
      </c>
      <c r="L190" s="21">
        <v>3845900</v>
      </c>
      <c r="M190" s="21">
        <v>4025700</v>
      </c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1:22" ht="15.6">
      <c r="A191" s="3"/>
      <c r="B191" s="2"/>
      <c r="C191" s="2"/>
      <c r="D191" s="2" t="s">
        <v>121</v>
      </c>
      <c r="E191" s="2"/>
      <c r="F191" s="21">
        <v>1963857</v>
      </c>
      <c r="G191" s="21">
        <v>2061200</v>
      </c>
      <c r="H191" s="21">
        <v>2059000</v>
      </c>
      <c r="I191" s="21">
        <v>2075500</v>
      </c>
      <c r="J191" s="21">
        <v>2076300</v>
      </c>
      <c r="K191" s="21">
        <v>2062800</v>
      </c>
      <c r="L191" s="21">
        <v>2135500</v>
      </c>
      <c r="M191" s="21">
        <v>2211500</v>
      </c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1:22" ht="15.6">
      <c r="A192" s="3"/>
      <c r="B192" s="2"/>
      <c r="C192" s="2"/>
      <c r="D192" s="2"/>
      <c r="E192" s="2"/>
      <c r="F192" s="44"/>
      <c r="G192" s="44"/>
      <c r="H192" s="44"/>
      <c r="I192" s="44"/>
      <c r="J192" s="44"/>
      <c r="K192" s="44"/>
      <c r="L192" s="44"/>
      <c r="M192" s="44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1:14" s="15" customFormat="1" ht="18">
      <c r="A193" s="12"/>
      <c r="C193" s="2" t="s">
        <v>122</v>
      </c>
      <c r="D193" s="2"/>
      <c r="E193" s="2"/>
      <c r="F193" s="22">
        <v>36538171</v>
      </c>
      <c r="G193" s="22">
        <v>38576200</v>
      </c>
      <c r="H193" s="22">
        <v>40138000</v>
      </c>
      <c r="I193" s="22">
        <v>41215800</v>
      </c>
      <c r="J193" s="22">
        <v>42793600</v>
      </c>
      <c r="K193" s="22">
        <v>43192500</v>
      </c>
      <c r="L193" s="22">
        <v>43940100</v>
      </c>
      <c r="M193" s="22">
        <v>45151100</v>
      </c>
    </row>
    <row r="194" spans="1:14" ht="17.45">
      <c r="A194" s="12"/>
      <c r="B194" s="14"/>
      <c r="C194" s="2" t="s">
        <v>123</v>
      </c>
      <c r="D194" s="2"/>
      <c r="E194" s="2"/>
      <c r="F194" s="22">
        <v>373326</v>
      </c>
      <c r="G194" s="22">
        <v>379152</v>
      </c>
      <c r="H194" s="22">
        <v>381404</v>
      </c>
      <c r="I194" s="22">
        <v>377659</v>
      </c>
      <c r="J194" s="22">
        <v>376369</v>
      </c>
      <c r="K194" s="22">
        <v>373555</v>
      </c>
      <c r="L194" s="22">
        <v>372733</v>
      </c>
      <c r="M194" s="22">
        <v>372327</v>
      </c>
      <c r="N194" s="20"/>
    </row>
    <row r="195" spans="1:14" ht="17.45">
      <c r="A195" s="12"/>
      <c r="B195" s="14"/>
      <c r="C195" s="2"/>
      <c r="D195" s="2"/>
      <c r="E195" s="2"/>
      <c r="F195" s="37"/>
      <c r="G195" s="39"/>
      <c r="H195" s="39"/>
      <c r="I195" s="39"/>
      <c r="J195" s="39"/>
      <c r="K195" s="39"/>
      <c r="L195" s="39"/>
      <c r="M195" s="39"/>
      <c r="N195" s="20"/>
    </row>
    <row r="196" spans="1:14" s="4" customFormat="1" ht="49.5" customHeight="1">
      <c r="A196" s="12" t="s">
        <v>124</v>
      </c>
      <c r="B196" s="14"/>
      <c r="C196" s="15"/>
      <c r="D196" s="15"/>
      <c r="E196" s="15"/>
      <c r="F196" s="35"/>
      <c r="G196" s="35"/>
      <c r="H196" s="35"/>
      <c r="I196" s="35"/>
      <c r="J196" s="35"/>
      <c r="K196" s="35"/>
      <c r="L196" s="35"/>
      <c r="M196" s="35"/>
    </row>
    <row r="197" spans="1:14" ht="15.6">
      <c r="A197" s="3"/>
      <c r="B197" s="10" t="s">
        <v>124</v>
      </c>
      <c r="C197" s="11"/>
      <c r="D197" s="11"/>
      <c r="E197" s="11"/>
      <c r="F197" s="36"/>
      <c r="G197" s="36"/>
      <c r="H197" s="36"/>
      <c r="I197" s="36"/>
      <c r="J197" s="36"/>
      <c r="K197" s="36"/>
      <c r="L197" s="36"/>
      <c r="M197" s="36"/>
      <c r="N197" s="20"/>
    </row>
    <row r="198" spans="1:14" ht="15.6">
      <c r="A198" s="3"/>
      <c r="B198" s="2"/>
      <c r="C198" s="3" t="s">
        <v>125</v>
      </c>
      <c r="D198" s="2"/>
      <c r="E198" s="2"/>
      <c r="F198" s="27">
        <v>292955300</v>
      </c>
      <c r="G198" s="27">
        <v>308183700</v>
      </c>
      <c r="H198" s="27">
        <v>317496700</v>
      </c>
      <c r="I198" s="27">
        <v>329342600</v>
      </c>
      <c r="J198" s="27">
        <v>344838000</v>
      </c>
      <c r="K198" s="27">
        <v>345913000</v>
      </c>
      <c r="L198" s="27">
        <v>357533000</v>
      </c>
      <c r="M198" s="27">
        <v>372903000</v>
      </c>
      <c r="N198" s="20"/>
    </row>
    <row r="199" spans="1:14" ht="15.6">
      <c r="A199" s="3"/>
      <c r="B199" s="2"/>
      <c r="C199" s="2" t="s">
        <v>126</v>
      </c>
      <c r="D199" s="2"/>
      <c r="E199" s="2"/>
      <c r="F199" s="22">
        <v>285356800</v>
      </c>
      <c r="G199" s="22">
        <v>299103100</v>
      </c>
      <c r="H199" s="22">
        <v>307355600</v>
      </c>
      <c r="I199" s="22">
        <v>317627700</v>
      </c>
      <c r="J199" s="22">
        <v>329769000</v>
      </c>
      <c r="K199" s="22">
        <v>330164000</v>
      </c>
      <c r="L199" s="22">
        <v>339308000</v>
      </c>
      <c r="M199" s="22">
        <v>351989000</v>
      </c>
      <c r="N199" s="22"/>
    </row>
    <row r="200" spans="1:14" ht="15.6">
      <c r="A200" s="3"/>
      <c r="B200" s="2"/>
      <c r="C200" s="3"/>
      <c r="D200" s="2"/>
      <c r="E200" s="2"/>
      <c r="F200" s="22"/>
      <c r="G200" s="22"/>
      <c r="H200" s="22"/>
      <c r="I200" s="22"/>
      <c r="J200" s="22"/>
      <c r="K200" s="22"/>
      <c r="L200" s="22"/>
      <c r="M200" s="22"/>
      <c r="N200" s="20"/>
    </row>
    <row r="201" spans="1:14" ht="15.6">
      <c r="A201" s="3"/>
      <c r="B201" s="2"/>
      <c r="C201" s="2" t="s">
        <v>127</v>
      </c>
      <c r="D201" s="2"/>
      <c r="E201" s="2"/>
      <c r="F201" s="22">
        <v>282379100</v>
      </c>
      <c r="G201" s="22">
        <v>295994200</v>
      </c>
      <c r="H201" s="22">
        <v>304438600</v>
      </c>
      <c r="I201" s="22">
        <v>314724300</v>
      </c>
      <c r="J201" s="22">
        <v>326745000</v>
      </c>
      <c r="K201" s="22">
        <v>327024000</v>
      </c>
      <c r="L201" s="22">
        <v>336094000</v>
      </c>
      <c r="M201" s="22">
        <v>348698000</v>
      </c>
      <c r="N201" s="20"/>
    </row>
    <row r="202" spans="1:14" ht="15.6">
      <c r="A202" s="3"/>
      <c r="B202" s="2"/>
      <c r="C202" s="2" t="s">
        <v>128</v>
      </c>
      <c r="D202" s="2"/>
      <c r="E202" s="2"/>
      <c r="F202" s="22">
        <v>2972300</v>
      </c>
      <c r="G202" s="22">
        <v>3101700</v>
      </c>
      <c r="H202" s="22">
        <v>2912300</v>
      </c>
      <c r="I202" s="22">
        <v>2903400</v>
      </c>
      <c r="J202" s="22">
        <v>3017000</v>
      </c>
      <c r="K202" s="22">
        <v>3133000</v>
      </c>
      <c r="L202" s="22">
        <v>3207000</v>
      </c>
      <c r="M202" s="22">
        <v>3284000</v>
      </c>
      <c r="N202" s="20"/>
    </row>
    <row r="203" spans="1:14" ht="15.6">
      <c r="A203" s="3"/>
      <c r="B203" s="2"/>
      <c r="C203" s="2" t="s">
        <v>129</v>
      </c>
      <c r="D203" s="2"/>
      <c r="E203" s="2"/>
      <c r="F203" s="22">
        <v>5400</v>
      </c>
      <c r="G203" s="22">
        <v>7200</v>
      </c>
      <c r="H203" s="22">
        <v>4700</v>
      </c>
      <c r="I203" s="22">
        <v>0</v>
      </c>
      <c r="J203" s="22">
        <v>7000</v>
      </c>
      <c r="K203" s="22">
        <v>7000</v>
      </c>
      <c r="L203" s="22">
        <v>7000</v>
      </c>
      <c r="M203" s="22">
        <v>7000</v>
      </c>
      <c r="N203" s="20"/>
    </row>
    <row r="204" spans="1:14" ht="15.6">
      <c r="A204" s="3"/>
      <c r="B204" s="2"/>
      <c r="C204" s="2"/>
      <c r="D204" s="2"/>
      <c r="E204" s="2"/>
      <c r="F204" s="22"/>
      <c r="G204" s="22"/>
      <c r="H204" s="22"/>
      <c r="I204" s="22"/>
      <c r="J204" s="22"/>
      <c r="K204" s="22"/>
      <c r="L204" s="22"/>
      <c r="M204" s="22"/>
      <c r="N204" s="20"/>
    </row>
    <row r="205" spans="1:14" ht="15.6">
      <c r="A205" s="3"/>
      <c r="B205" s="2"/>
      <c r="C205" s="2" t="s">
        <v>130</v>
      </c>
      <c r="D205" s="2"/>
      <c r="E205" s="2"/>
      <c r="F205" s="22">
        <v>7597500</v>
      </c>
      <c r="G205" s="22">
        <v>9079400</v>
      </c>
      <c r="H205" s="22">
        <v>10139600</v>
      </c>
      <c r="I205" s="22">
        <v>11714900</v>
      </c>
      <c r="J205" s="22">
        <v>15067000</v>
      </c>
      <c r="K205" s="22">
        <v>15747000</v>
      </c>
      <c r="L205" s="22">
        <v>18223000</v>
      </c>
      <c r="M205" s="22">
        <v>20912000</v>
      </c>
      <c r="N205" s="20"/>
    </row>
    <row r="206" spans="1:14" ht="15.6">
      <c r="A206" s="3"/>
      <c r="B206" s="2"/>
      <c r="C206" s="2" t="s">
        <v>131</v>
      </c>
      <c r="D206" s="2"/>
      <c r="E206" s="2"/>
      <c r="F206" s="22">
        <v>1000</v>
      </c>
      <c r="G206" s="22">
        <v>1200</v>
      </c>
      <c r="H206" s="22">
        <v>1500</v>
      </c>
      <c r="I206" s="22">
        <v>0</v>
      </c>
      <c r="J206" s="22">
        <v>2000</v>
      </c>
      <c r="K206" s="22">
        <v>2000</v>
      </c>
      <c r="L206" s="22">
        <v>2000</v>
      </c>
      <c r="M206" s="22">
        <v>2000</v>
      </c>
      <c r="N206" s="20"/>
    </row>
    <row r="207" spans="1:14" ht="15.6">
      <c r="A207" s="3"/>
      <c r="B207" s="2"/>
      <c r="C207" s="2"/>
      <c r="D207" s="2"/>
      <c r="E207" s="2"/>
      <c r="F207" s="22"/>
      <c r="G207" s="22"/>
      <c r="H207" s="22"/>
      <c r="I207" s="22"/>
      <c r="J207" s="22"/>
      <c r="K207" s="22"/>
      <c r="L207" s="22"/>
      <c r="M207" s="22"/>
      <c r="N207" s="20"/>
    </row>
    <row r="208" spans="1:14" ht="15.75" customHeight="1">
      <c r="A208" s="3"/>
      <c r="B208" s="2"/>
      <c r="C208" s="2" t="s">
        <v>132</v>
      </c>
      <c r="D208" s="2"/>
      <c r="E208" s="2"/>
      <c r="F208" s="22">
        <v>175970800</v>
      </c>
      <c r="G208" s="22">
        <v>174031900</v>
      </c>
      <c r="H208" s="22">
        <v>168135400</v>
      </c>
      <c r="I208" s="22">
        <v>162583800</v>
      </c>
      <c r="J208" s="22">
        <v>157362000</v>
      </c>
      <c r="K208" s="22">
        <v>146323000</v>
      </c>
      <c r="L208" s="22">
        <v>138991000</v>
      </c>
      <c r="M208" s="22">
        <v>132908000</v>
      </c>
      <c r="N208" s="20"/>
    </row>
    <row r="209" spans="1:13" ht="15.6">
      <c r="A209" s="3"/>
      <c r="B209" s="2"/>
      <c r="C209" s="2" t="s">
        <v>133</v>
      </c>
      <c r="D209" s="2"/>
      <c r="E209" s="2"/>
      <c r="F209" s="22">
        <v>106408300</v>
      </c>
      <c r="G209" s="22">
        <v>121962300</v>
      </c>
      <c r="H209" s="22">
        <v>136303200</v>
      </c>
      <c r="I209" s="22">
        <v>152140500</v>
      </c>
      <c r="J209" s="22">
        <v>169383000</v>
      </c>
      <c r="K209" s="22">
        <v>180701000</v>
      </c>
      <c r="L209" s="22">
        <v>197103000</v>
      </c>
      <c r="M209" s="22">
        <v>215790000</v>
      </c>
    </row>
    <row r="210" spans="1:13" ht="15.6">
      <c r="A210" s="3"/>
      <c r="B210" s="2"/>
      <c r="C210" s="2"/>
      <c r="D210" s="2"/>
      <c r="E210" s="2"/>
      <c r="F210" s="22"/>
      <c r="G210" s="22"/>
      <c r="H210" s="22"/>
      <c r="I210" s="22"/>
      <c r="J210" s="22"/>
      <c r="K210" s="22"/>
      <c r="L210" s="22"/>
      <c r="M210" s="22"/>
    </row>
    <row r="211" spans="1:13" ht="15.6">
      <c r="A211" s="3"/>
      <c r="B211" s="2"/>
      <c r="C211" s="2" t="s">
        <v>134</v>
      </c>
      <c r="D211" s="2"/>
      <c r="E211" s="2"/>
      <c r="F211" s="22">
        <v>2174000</v>
      </c>
      <c r="G211" s="22">
        <v>2203000</v>
      </c>
      <c r="H211" s="22">
        <v>2233000</v>
      </c>
      <c r="I211" s="22">
        <v>2269000</v>
      </c>
      <c r="J211" s="22">
        <v>2290000</v>
      </c>
      <c r="K211" s="22">
        <v>2323000</v>
      </c>
      <c r="L211" s="22">
        <v>2354000</v>
      </c>
      <c r="M211" s="22">
        <v>2385000</v>
      </c>
    </row>
    <row r="212" spans="1:13" ht="15.6">
      <c r="A212" s="3"/>
      <c r="B212" s="2"/>
      <c r="C212" s="2"/>
      <c r="D212" s="2"/>
      <c r="E212" s="2" t="s">
        <v>135</v>
      </c>
      <c r="F212" s="22">
        <v>1154000</v>
      </c>
      <c r="G212" s="22">
        <v>1167000</v>
      </c>
      <c r="H212" s="22">
        <v>1180000</v>
      </c>
      <c r="I212" s="22">
        <v>1197000</v>
      </c>
      <c r="J212" s="22">
        <v>1207000</v>
      </c>
      <c r="K212" s="22">
        <v>1222000</v>
      </c>
      <c r="L212" s="22">
        <v>1237000</v>
      </c>
      <c r="M212" s="22">
        <v>1251000</v>
      </c>
    </row>
    <row r="213" spans="1:13" ht="15.6">
      <c r="A213" s="3"/>
      <c r="B213" s="2"/>
      <c r="C213" s="2"/>
      <c r="D213" s="2"/>
      <c r="E213" s="2" t="s">
        <v>136</v>
      </c>
      <c r="F213" s="22">
        <v>1020000</v>
      </c>
      <c r="G213" s="22">
        <v>1036000</v>
      </c>
      <c r="H213" s="22">
        <v>1052000</v>
      </c>
      <c r="I213" s="22">
        <v>1072000</v>
      </c>
      <c r="J213" s="22">
        <v>1083000</v>
      </c>
      <c r="K213" s="22">
        <v>1101000</v>
      </c>
      <c r="L213" s="22">
        <v>1118000</v>
      </c>
      <c r="M213" s="22">
        <v>1134000</v>
      </c>
    </row>
    <row r="214" spans="1:13" ht="15.6">
      <c r="A214" s="3"/>
      <c r="B214" s="2"/>
      <c r="C214" s="2"/>
      <c r="D214" s="2"/>
      <c r="E214" s="2"/>
      <c r="F214" s="22"/>
      <c r="G214" s="22"/>
      <c r="H214" s="22"/>
      <c r="I214" s="22"/>
      <c r="J214" s="22"/>
      <c r="K214" s="22"/>
      <c r="L214" s="22"/>
      <c r="M214" s="22"/>
    </row>
    <row r="215" spans="1:13" ht="15.6">
      <c r="A215" s="3"/>
      <c r="B215" s="2"/>
      <c r="C215" s="2" t="s">
        <v>137</v>
      </c>
      <c r="D215" s="2"/>
      <c r="E215" s="2"/>
      <c r="F215" s="22">
        <v>2147000</v>
      </c>
      <c r="G215" s="22">
        <v>2182000</v>
      </c>
      <c r="H215" s="22">
        <v>2212000</v>
      </c>
      <c r="I215" s="22">
        <v>2245000</v>
      </c>
      <c r="J215" s="22">
        <v>2275000</v>
      </c>
      <c r="K215" s="22">
        <v>2302000</v>
      </c>
      <c r="L215" s="22">
        <v>2335000</v>
      </c>
      <c r="M215" s="22">
        <v>2366000</v>
      </c>
    </row>
    <row r="216" spans="1:13" ht="15.6">
      <c r="A216" s="3"/>
      <c r="B216" s="2"/>
      <c r="C216" s="2"/>
      <c r="D216" s="2"/>
      <c r="E216" s="2"/>
      <c r="F216" s="22"/>
      <c r="G216" s="22"/>
      <c r="H216" s="22"/>
      <c r="I216" s="22"/>
      <c r="J216" s="22"/>
      <c r="K216" s="22"/>
      <c r="L216" s="22"/>
      <c r="M216" s="22"/>
    </row>
    <row r="217" spans="1:13" ht="15.6">
      <c r="A217" s="3"/>
      <c r="B217" s="2"/>
      <c r="C217" s="2" t="s">
        <v>138</v>
      </c>
      <c r="D217" s="2"/>
      <c r="E217" s="2"/>
      <c r="F217" s="22">
        <v>2049800</v>
      </c>
      <c r="G217" s="22">
        <v>2063700</v>
      </c>
      <c r="H217" s="22">
        <v>2060900</v>
      </c>
      <c r="I217" s="22">
        <v>2026900</v>
      </c>
      <c r="J217" s="22">
        <v>1962700</v>
      </c>
      <c r="K217" s="22">
        <v>1890300</v>
      </c>
      <c r="L217" s="22">
        <v>1813300</v>
      </c>
      <c r="M217" s="22">
        <v>1735200</v>
      </c>
    </row>
    <row r="218" spans="1:13" ht="15.6">
      <c r="A218" s="3"/>
      <c r="B218" s="2"/>
      <c r="C218" s="2"/>
      <c r="D218" s="2"/>
      <c r="E218" s="2" t="s">
        <v>139</v>
      </c>
      <c r="F218" s="22">
        <v>1069300</v>
      </c>
      <c r="G218" s="22">
        <v>1077600</v>
      </c>
      <c r="H218" s="22">
        <v>1077900</v>
      </c>
      <c r="I218" s="22">
        <v>1061600</v>
      </c>
      <c r="J218" s="22">
        <v>1029400</v>
      </c>
      <c r="K218" s="22">
        <v>993100</v>
      </c>
      <c r="L218" s="22">
        <v>954500</v>
      </c>
      <c r="M218" s="22">
        <v>915200</v>
      </c>
    </row>
    <row r="219" spans="1:13" ht="15.6">
      <c r="A219" s="3"/>
      <c r="B219" s="2"/>
      <c r="C219" s="2"/>
      <c r="D219" s="2"/>
      <c r="E219" s="2" t="s">
        <v>140</v>
      </c>
      <c r="F219" s="22">
        <v>980500</v>
      </c>
      <c r="G219" s="22">
        <v>986100</v>
      </c>
      <c r="H219" s="22">
        <v>983000</v>
      </c>
      <c r="I219" s="22">
        <v>965300</v>
      </c>
      <c r="J219" s="22">
        <v>933300</v>
      </c>
      <c r="K219" s="22">
        <v>897200</v>
      </c>
      <c r="L219" s="22">
        <v>858800</v>
      </c>
      <c r="M219" s="22">
        <v>820000</v>
      </c>
    </row>
    <row r="220" spans="1:13" ht="9.9499999999999993" customHeight="1">
      <c r="A220" s="3"/>
      <c r="B220" s="2"/>
      <c r="C220" s="2"/>
      <c r="D220" s="2"/>
      <c r="E220" s="2"/>
      <c r="F220" s="20"/>
      <c r="G220" s="20"/>
      <c r="H220" s="20"/>
      <c r="I220" s="20"/>
      <c r="J220" s="20"/>
      <c r="K220" s="20"/>
      <c r="L220" s="20"/>
      <c r="M220" s="20"/>
    </row>
    <row r="221" spans="1:13" ht="15.6">
      <c r="A221" s="3"/>
      <c r="B221" s="2"/>
      <c r="C221" s="2" t="s">
        <v>141</v>
      </c>
      <c r="D221" s="2"/>
      <c r="E221" s="2"/>
      <c r="F221" s="22">
        <v>1491900</v>
      </c>
      <c r="G221" s="22">
        <v>1584200</v>
      </c>
      <c r="H221" s="22">
        <v>1671700</v>
      </c>
      <c r="I221" s="22">
        <v>1757800</v>
      </c>
      <c r="J221" s="22">
        <v>1837100</v>
      </c>
      <c r="K221" s="22">
        <v>1912500</v>
      </c>
      <c r="L221" s="22">
        <v>1990300</v>
      </c>
      <c r="M221" s="22">
        <v>2064100</v>
      </c>
    </row>
    <row r="222" spans="1:13" ht="15.6">
      <c r="A222" s="3"/>
      <c r="B222" s="2"/>
      <c r="C222" s="2"/>
      <c r="D222" s="2"/>
      <c r="E222" s="2" t="s">
        <v>142</v>
      </c>
      <c r="F222" s="22">
        <v>748300</v>
      </c>
      <c r="G222" s="22">
        <v>796500</v>
      </c>
      <c r="H222" s="22">
        <v>842800</v>
      </c>
      <c r="I222" s="22">
        <v>888000</v>
      </c>
      <c r="J222" s="22">
        <v>930500</v>
      </c>
      <c r="K222" s="22">
        <v>971100</v>
      </c>
      <c r="L222" s="22">
        <v>1012700</v>
      </c>
      <c r="M222" s="22">
        <v>1052200</v>
      </c>
    </row>
    <row r="223" spans="1:13" ht="15.6">
      <c r="A223" s="3"/>
      <c r="B223" s="2"/>
      <c r="C223" s="2"/>
      <c r="D223" s="2"/>
      <c r="E223" s="2" t="s">
        <v>143</v>
      </c>
      <c r="F223" s="22">
        <v>743600</v>
      </c>
      <c r="G223" s="22">
        <v>787700</v>
      </c>
      <c r="H223" s="22">
        <v>828900</v>
      </c>
      <c r="I223" s="22">
        <v>869800</v>
      </c>
      <c r="J223" s="22">
        <v>906600</v>
      </c>
      <c r="K223" s="22">
        <v>941300</v>
      </c>
      <c r="L223" s="22">
        <v>977600</v>
      </c>
      <c r="M223" s="22">
        <v>1011800</v>
      </c>
    </row>
    <row r="224" spans="1:13" ht="9.9499999999999993" customHeight="1">
      <c r="A224" s="3"/>
      <c r="B224" s="2"/>
      <c r="C224" s="2"/>
      <c r="D224" s="2"/>
      <c r="E224" s="2"/>
      <c r="F224" s="20"/>
      <c r="G224" s="20"/>
      <c r="H224" s="20"/>
      <c r="I224" s="20"/>
      <c r="J224" s="20"/>
      <c r="K224" s="20"/>
      <c r="L224" s="20"/>
      <c r="M224" s="20"/>
    </row>
    <row r="225" spans="1:16" ht="15.6">
      <c r="A225" s="3"/>
      <c r="B225" s="2"/>
      <c r="C225" s="2" t="s">
        <v>144</v>
      </c>
      <c r="D225" s="2"/>
      <c r="E225" s="2"/>
      <c r="F225" s="22">
        <v>1369700</v>
      </c>
      <c r="G225" s="22">
        <v>1457100</v>
      </c>
      <c r="H225" s="22">
        <v>1541100</v>
      </c>
      <c r="I225" s="22">
        <v>1624400</v>
      </c>
      <c r="J225" s="22">
        <v>1712500</v>
      </c>
      <c r="K225" s="22">
        <v>1798300</v>
      </c>
      <c r="L225" s="22">
        <v>1886400</v>
      </c>
      <c r="M225" s="22">
        <v>1971000</v>
      </c>
      <c r="N225" s="20"/>
      <c r="O225" s="20"/>
      <c r="P225" s="20"/>
    </row>
    <row r="226" spans="1:16" ht="15.6">
      <c r="A226" s="3"/>
      <c r="B226" s="2"/>
      <c r="C226" s="2"/>
      <c r="D226" s="2"/>
      <c r="E226" s="2" t="s">
        <v>145</v>
      </c>
      <c r="F226" s="22">
        <v>693500</v>
      </c>
      <c r="G226" s="22">
        <v>739100</v>
      </c>
      <c r="H226" s="22">
        <v>783300</v>
      </c>
      <c r="I226" s="22">
        <v>826900</v>
      </c>
      <c r="J226" s="22">
        <v>875900</v>
      </c>
      <c r="K226" s="22">
        <v>923200</v>
      </c>
      <c r="L226" s="22">
        <v>971800</v>
      </c>
      <c r="M226" s="22">
        <v>1018800</v>
      </c>
      <c r="N226" s="20"/>
      <c r="O226" s="20"/>
      <c r="P226" s="20"/>
    </row>
    <row r="227" spans="1:16" ht="15.6">
      <c r="A227" s="3"/>
      <c r="B227" s="2"/>
      <c r="C227" s="2"/>
      <c r="D227" s="2"/>
      <c r="E227" s="2" t="s">
        <v>146</v>
      </c>
      <c r="F227" s="22">
        <v>676200</v>
      </c>
      <c r="G227" s="22">
        <v>718000</v>
      </c>
      <c r="H227" s="22">
        <v>757800</v>
      </c>
      <c r="I227" s="22">
        <v>797500</v>
      </c>
      <c r="J227" s="22">
        <v>836600</v>
      </c>
      <c r="K227" s="22">
        <v>875100</v>
      </c>
      <c r="L227" s="22">
        <v>914600</v>
      </c>
      <c r="M227" s="22">
        <v>952200</v>
      </c>
      <c r="N227" s="20"/>
      <c r="O227" s="20"/>
      <c r="P227" s="20"/>
    </row>
    <row r="228" spans="1:16" ht="15.6">
      <c r="A228" s="3"/>
      <c r="B228" s="2"/>
      <c r="C228" s="2"/>
      <c r="D228" s="2"/>
      <c r="E228" s="2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</row>
    <row r="229" spans="1:16" ht="15.6">
      <c r="A229" s="3"/>
      <c r="B229" s="2"/>
      <c r="C229" s="2" t="s">
        <v>147</v>
      </c>
      <c r="D229" s="2"/>
      <c r="E229" s="2"/>
      <c r="F229" s="22">
        <v>16600</v>
      </c>
      <c r="G229" s="22">
        <v>19400</v>
      </c>
      <c r="H229" s="22">
        <v>22600</v>
      </c>
      <c r="I229" s="22">
        <v>25800</v>
      </c>
      <c r="J229" s="22">
        <v>29300</v>
      </c>
      <c r="K229" s="22">
        <v>33300</v>
      </c>
      <c r="L229" s="22">
        <v>37700</v>
      </c>
      <c r="M229" s="22">
        <v>42400</v>
      </c>
      <c r="N229" s="20"/>
      <c r="O229" s="20"/>
      <c r="P229" s="20"/>
    </row>
    <row r="230" spans="1:16" ht="15.6">
      <c r="A230" s="3"/>
      <c r="B230" s="2"/>
      <c r="C230" s="2"/>
      <c r="D230" s="2"/>
      <c r="E230" s="2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</row>
    <row r="231" spans="1:16" ht="15.6">
      <c r="A231" s="3"/>
      <c r="B231" s="2"/>
      <c r="C231" s="2" t="s">
        <v>148</v>
      </c>
      <c r="D231" s="2"/>
      <c r="E231" s="2"/>
      <c r="F231" s="22">
        <v>85800</v>
      </c>
      <c r="G231" s="22">
        <v>84300</v>
      </c>
      <c r="H231" s="22">
        <v>81600</v>
      </c>
      <c r="I231" s="22">
        <v>80200</v>
      </c>
      <c r="J231" s="22">
        <v>80200</v>
      </c>
      <c r="K231" s="22">
        <v>77400</v>
      </c>
      <c r="L231" s="22">
        <v>76600</v>
      </c>
      <c r="M231" s="22">
        <v>76600</v>
      </c>
      <c r="N231" s="20"/>
      <c r="O231" s="20"/>
      <c r="P231" s="20"/>
    </row>
    <row r="232" spans="1:16" ht="15.6">
      <c r="A232" s="3"/>
      <c r="B232" s="2"/>
      <c r="C232" s="2"/>
      <c r="D232" s="2"/>
      <c r="E232" s="2" t="s">
        <v>149</v>
      </c>
      <c r="F232" s="22">
        <v>74800</v>
      </c>
      <c r="G232" s="22">
        <v>73900</v>
      </c>
      <c r="H232" s="22">
        <v>71900</v>
      </c>
      <c r="I232" s="22">
        <v>71100</v>
      </c>
      <c r="J232" s="22">
        <v>71500</v>
      </c>
      <c r="K232" s="22">
        <v>69400</v>
      </c>
      <c r="L232" s="22">
        <v>69000</v>
      </c>
      <c r="M232" s="22">
        <v>69300</v>
      </c>
      <c r="N232" s="20"/>
      <c r="O232" s="20"/>
      <c r="P232" s="20"/>
    </row>
    <row r="233" spans="1:16" ht="15.6">
      <c r="A233" s="3"/>
      <c r="B233" s="2"/>
      <c r="C233" s="2"/>
      <c r="D233" s="2"/>
      <c r="E233" s="2" t="s">
        <v>150</v>
      </c>
      <c r="F233" s="22">
        <v>97900</v>
      </c>
      <c r="G233" s="22">
        <v>95700</v>
      </c>
      <c r="H233" s="22">
        <v>92100</v>
      </c>
      <c r="I233" s="22">
        <v>90200</v>
      </c>
      <c r="J233" s="22">
        <v>89700</v>
      </c>
      <c r="K233" s="22">
        <v>86300</v>
      </c>
      <c r="L233" s="22">
        <v>85100</v>
      </c>
      <c r="M233" s="22">
        <v>84700</v>
      </c>
      <c r="N233" s="20"/>
      <c r="O233" s="20"/>
      <c r="P233" s="20"/>
    </row>
    <row r="234" spans="1:16" ht="15.6">
      <c r="A234" s="3"/>
      <c r="B234" s="2"/>
      <c r="C234" s="2"/>
      <c r="D234" s="2"/>
      <c r="E234" s="2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</row>
    <row r="235" spans="1:16" ht="15.6">
      <c r="A235" s="3"/>
      <c r="B235" s="2"/>
      <c r="C235" s="2" t="s">
        <v>151</v>
      </c>
      <c r="D235" s="2"/>
      <c r="E235" s="2"/>
      <c r="F235" s="22">
        <v>71200</v>
      </c>
      <c r="G235" s="22">
        <v>76900</v>
      </c>
      <c r="H235" s="22">
        <v>81400</v>
      </c>
      <c r="I235" s="22">
        <v>86400</v>
      </c>
      <c r="J235" s="22">
        <v>92000</v>
      </c>
      <c r="K235" s="22">
        <v>94300</v>
      </c>
      <c r="L235" s="22">
        <v>98900</v>
      </c>
      <c r="M235" s="22">
        <v>104400</v>
      </c>
      <c r="N235" s="20"/>
      <c r="O235" s="20"/>
      <c r="P235" s="20"/>
    </row>
    <row r="236" spans="1:16" ht="15.6">
      <c r="A236" s="3"/>
      <c r="B236" s="2"/>
      <c r="C236" s="2"/>
      <c r="D236" s="2"/>
      <c r="E236" s="2" t="s">
        <v>152</v>
      </c>
      <c r="F236" s="22">
        <v>61900</v>
      </c>
      <c r="G236" s="22">
        <v>67200</v>
      </c>
      <c r="H236" s="22">
        <v>71400</v>
      </c>
      <c r="I236" s="22">
        <v>76100</v>
      </c>
      <c r="J236" s="22">
        <v>81400</v>
      </c>
      <c r="K236" s="22">
        <v>83700</v>
      </c>
      <c r="L236" s="22">
        <v>87900</v>
      </c>
      <c r="M236" s="22">
        <v>93000</v>
      </c>
      <c r="N236" s="20"/>
      <c r="O236" s="20"/>
      <c r="P236" s="20"/>
    </row>
    <row r="237" spans="1:16" ht="15.6">
      <c r="A237" s="3"/>
      <c r="B237" s="2"/>
      <c r="C237" s="2"/>
      <c r="D237" s="2"/>
      <c r="E237" s="2" t="s">
        <v>153</v>
      </c>
      <c r="F237" s="22">
        <v>80600</v>
      </c>
      <c r="G237" s="22">
        <v>86700</v>
      </c>
      <c r="H237" s="22">
        <v>91600</v>
      </c>
      <c r="I237" s="22">
        <v>96900</v>
      </c>
      <c r="J237" s="22">
        <v>103000</v>
      </c>
      <c r="K237" s="22">
        <v>105300</v>
      </c>
      <c r="L237" s="22">
        <v>110200</v>
      </c>
      <c r="M237" s="22">
        <v>116200</v>
      </c>
      <c r="N237" s="20"/>
      <c r="O237" s="20"/>
      <c r="P237" s="20"/>
    </row>
    <row r="238" spans="1:16" ht="15.6">
      <c r="A238" s="3"/>
      <c r="B238" s="2"/>
      <c r="C238" s="2"/>
      <c r="D238" s="2"/>
      <c r="E238" s="2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</row>
    <row r="239" spans="1:16" ht="15.6">
      <c r="A239" s="3"/>
      <c r="B239" s="2"/>
      <c r="C239" s="2" t="s">
        <v>154</v>
      </c>
      <c r="D239" s="2"/>
      <c r="E239" s="2"/>
      <c r="F239" s="22">
        <v>5500</v>
      </c>
      <c r="G239" s="22">
        <v>6200</v>
      </c>
      <c r="H239" s="22">
        <v>6500</v>
      </c>
      <c r="I239" s="22">
        <v>7100</v>
      </c>
      <c r="J239" s="22">
        <v>8700</v>
      </c>
      <c r="K239" s="22">
        <v>8600</v>
      </c>
      <c r="L239" s="22">
        <v>9500</v>
      </c>
      <c r="M239" s="22">
        <v>10500</v>
      </c>
      <c r="N239" s="20"/>
      <c r="O239" s="20"/>
      <c r="P239" s="20"/>
    </row>
    <row r="240" spans="1:16" ht="15.6">
      <c r="A240" s="3"/>
      <c r="B240" s="2"/>
      <c r="C240" s="2"/>
      <c r="D240" s="2"/>
      <c r="E240" s="2" t="s">
        <v>155</v>
      </c>
      <c r="F240" s="22">
        <v>5000</v>
      </c>
      <c r="G240" s="22">
        <v>5600</v>
      </c>
      <c r="H240" s="22">
        <v>5900</v>
      </c>
      <c r="I240" s="22">
        <v>6500</v>
      </c>
      <c r="J240" s="22">
        <v>8000</v>
      </c>
      <c r="K240" s="22">
        <v>7900</v>
      </c>
      <c r="L240" s="22">
        <v>8700</v>
      </c>
      <c r="M240" s="22">
        <v>9600</v>
      </c>
      <c r="N240" s="20"/>
      <c r="O240" s="20"/>
      <c r="P240" s="20"/>
    </row>
    <row r="241" spans="1:16" ht="15.6">
      <c r="A241" s="3"/>
      <c r="B241" s="2"/>
      <c r="C241" s="2"/>
      <c r="D241" s="2"/>
      <c r="E241" s="2" t="s">
        <v>156</v>
      </c>
      <c r="F241" s="22">
        <v>6000</v>
      </c>
      <c r="G241" s="22">
        <v>6700</v>
      </c>
      <c r="H241" s="22">
        <v>7100</v>
      </c>
      <c r="I241" s="22">
        <v>7800</v>
      </c>
      <c r="J241" s="22">
        <v>9500</v>
      </c>
      <c r="K241" s="22">
        <v>9400</v>
      </c>
      <c r="L241" s="22">
        <v>10400</v>
      </c>
      <c r="M241" s="22">
        <v>11400</v>
      </c>
      <c r="N241" s="20"/>
      <c r="O241" s="20"/>
      <c r="P241" s="20"/>
    </row>
    <row r="242" spans="1:16" ht="15.6">
      <c r="A242" s="3"/>
      <c r="B242" s="2"/>
      <c r="C242" s="2"/>
      <c r="D242" s="2"/>
      <c r="E242" s="2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</row>
    <row r="243" spans="1:16" ht="15.6">
      <c r="A243" s="3"/>
      <c r="B243" s="2"/>
      <c r="C243" s="2" t="s">
        <v>157</v>
      </c>
      <c r="D243" s="2"/>
      <c r="E243" s="2"/>
      <c r="F243" s="22">
        <v>3200</v>
      </c>
      <c r="G243" s="22">
        <v>3500</v>
      </c>
      <c r="H243" s="22">
        <v>3600</v>
      </c>
      <c r="I243" s="22">
        <v>3800</v>
      </c>
      <c r="J243" s="22">
        <v>4600</v>
      </c>
      <c r="K243" s="22">
        <v>4600</v>
      </c>
      <c r="L243" s="22">
        <v>5100</v>
      </c>
      <c r="M243" s="22">
        <v>5600</v>
      </c>
      <c r="N243" s="20"/>
      <c r="O243" s="20"/>
      <c r="P243" s="20"/>
    </row>
    <row r="244" spans="1:16" ht="15.6">
      <c r="A244" s="3"/>
      <c r="B244" s="2"/>
      <c r="C244" s="2"/>
      <c r="D244" s="2"/>
      <c r="E244" s="2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</row>
    <row r="245" spans="1:16" ht="15.6">
      <c r="A245" s="3"/>
      <c r="B245" s="2"/>
      <c r="C245" s="2" t="s">
        <v>158</v>
      </c>
      <c r="D245" s="2"/>
      <c r="E245" s="2"/>
      <c r="F245" s="31">
        <v>1.0002079216746429</v>
      </c>
      <c r="G245" s="31">
        <v>1.0001239227307599</v>
      </c>
      <c r="H245" s="31">
        <v>1.0001076628471486</v>
      </c>
      <c r="I245" s="31">
        <v>1.0002111872841086</v>
      </c>
      <c r="J245" s="31">
        <v>1.0002111872841086</v>
      </c>
      <c r="K245" s="31">
        <v>1.0002111872841086</v>
      </c>
      <c r="L245" s="31">
        <v>1.0002111872841086</v>
      </c>
      <c r="M245" s="31">
        <v>1.0002111872841086</v>
      </c>
      <c r="N245" s="20"/>
      <c r="O245" s="20"/>
      <c r="P245" s="20"/>
    </row>
    <row r="246" spans="1:16" ht="15.6">
      <c r="A246" s="3"/>
      <c r="B246" s="20"/>
      <c r="C246" s="2" t="s">
        <v>159</v>
      </c>
      <c r="D246" s="2"/>
      <c r="E246" s="2"/>
      <c r="F246" s="31">
        <v>1.0015759221901921</v>
      </c>
      <c r="G246" s="31">
        <v>1.0013171257942741</v>
      </c>
      <c r="H246" s="31">
        <v>1.0014280640599877</v>
      </c>
      <c r="I246" s="31">
        <v>1.0016751511254602</v>
      </c>
      <c r="J246" s="31">
        <v>1.0016751511254602</v>
      </c>
      <c r="K246" s="31">
        <v>1.0016751511254602</v>
      </c>
      <c r="L246" s="31">
        <v>1.0016751511254602</v>
      </c>
      <c r="M246" s="31">
        <v>1.0016751511254602</v>
      </c>
      <c r="N246" s="20"/>
      <c r="O246" s="20"/>
      <c r="P246" s="20"/>
    </row>
    <row r="247" spans="1:16" s="15" customFormat="1" ht="14.25" customHeight="1">
      <c r="A247" s="12"/>
      <c r="C247" s="2" t="s">
        <v>160</v>
      </c>
      <c r="D247" s="2"/>
      <c r="E247" s="2"/>
      <c r="F247" s="31">
        <v>1.0030251121799827</v>
      </c>
      <c r="G247" s="31">
        <v>1.0027100080531768</v>
      </c>
      <c r="H247" s="31">
        <v>1.0027944189819074</v>
      </c>
      <c r="I247" s="31">
        <v>1.0035072043960129</v>
      </c>
      <c r="J247" s="31">
        <v>1.0028550341255202</v>
      </c>
      <c r="K247" s="31">
        <v>1.0027489168115469</v>
      </c>
      <c r="L247" s="31">
        <v>1.0026428009837005</v>
      </c>
      <c r="M247" s="31">
        <v>1.0025366866419816</v>
      </c>
    </row>
    <row r="248" spans="1:16" s="15" customFormat="1" ht="14.25" customHeight="1">
      <c r="A248" s="12"/>
      <c r="C248" s="2" t="s">
        <v>161</v>
      </c>
      <c r="D248" s="2"/>
      <c r="E248" s="2"/>
      <c r="F248" s="31">
        <v>1.0106673791008622</v>
      </c>
      <c r="G248" s="31">
        <v>1.0118763537116762</v>
      </c>
      <c r="H248" s="31">
        <v>1.0112069339036831</v>
      </c>
      <c r="I248" s="31">
        <v>1.0092205322683572</v>
      </c>
      <c r="J248" s="31">
        <v>1.0085143289442331</v>
      </c>
      <c r="K248" s="31">
        <v>1.0076918897791804</v>
      </c>
      <c r="L248" s="31">
        <v>1.006869450614128</v>
      </c>
      <c r="M248" s="31">
        <v>1.0060470114490754</v>
      </c>
    </row>
    <row r="249" spans="1:16" s="15" customFormat="1" ht="14.25" customHeight="1">
      <c r="A249" s="12"/>
      <c r="C249" s="2"/>
      <c r="D249" s="2"/>
      <c r="E249" s="2"/>
      <c r="F249" s="20"/>
      <c r="G249" s="20"/>
      <c r="H249" s="20"/>
      <c r="I249" s="20"/>
      <c r="J249" s="20"/>
      <c r="K249" s="20"/>
      <c r="L249" s="20"/>
      <c r="M249" s="20"/>
    </row>
    <row r="250" spans="1:16" s="15" customFormat="1" ht="14.25" customHeight="1">
      <c r="A250" s="12"/>
      <c r="C250" s="2" t="s">
        <v>162</v>
      </c>
      <c r="D250" s="2"/>
      <c r="E250" s="2"/>
      <c r="F250" s="20"/>
      <c r="G250" s="20"/>
      <c r="H250" s="20"/>
      <c r="I250" s="20"/>
      <c r="J250" s="20"/>
      <c r="K250" s="20"/>
      <c r="L250" s="20"/>
      <c r="M250" s="20"/>
    </row>
    <row r="251" spans="1:16" s="15" customFormat="1" ht="14.25" customHeight="1">
      <c r="A251" s="12"/>
      <c r="C251" s="20"/>
      <c r="D251" s="2" t="s">
        <v>163</v>
      </c>
      <c r="E251" s="2"/>
      <c r="F251" s="22">
        <v>863300</v>
      </c>
      <c r="G251" s="22">
        <v>905700</v>
      </c>
      <c r="H251" s="22">
        <v>865300</v>
      </c>
      <c r="I251" s="22">
        <v>741400</v>
      </c>
      <c r="J251" s="22">
        <v>838000</v>
      </c>
      <c r="K251" s="22">
        <v>907000</v>
      </c>
      <c r="L251" s="22">
        <v>930000</v>
      </c>
      <c r="M251" s="22">
        <v>947000</v>
      </c>
    </row>
    <row r="252" spans="1:16" s="15" customFormat="1" ht="14.25" customHeight="1">
      <c r="A252" s="12"/>
      <c r="C252" s="20"/>
      <c r="D252" s="2" t="s">
        <v>164</v>
      </c>
      <c r="E252" s="2"/>
      <c r="F252" s="22">
        <v>890000</v>
      </c>
      <c r="G252" s="22">
        <v>953000</v>
      </c>
      <c r="H252" s="22">
        <v>956000</v>
      </c>
      <c r="I252" s="22">
        <v>1017000</v>
      </c>
      <c r="J252" s="22">
        <v>1035000</v>
      </c>
      <c r="K252" s="22">
        <v>1056000</v>
      </c>
      <c r="L252" s="22">
        <v>1079000</v>
      </c>
      <c r="M252" s="22">
        <v>1106000</v>
      </c>
    </row>
    <row r="253" spans="1:16" s="15" customFormat="1" ht="14.25" customHeight="1">
      <c r="A253" s="12"/>
      <c r="C253" s="20"/>
      <c r="D253" s="2" t="s">
        <v>165</v>
      </c>
      <c r="E253" s="2"/>
      <c r="F253" s="22">
        <v>847000</v>
      </c>
      <c r="G253" s="22">
        <v>801000</v>
      </c>
      <c r="H253" s="22">
        <v>760000</v>
      </c>
      <c r="I253" s="22">
        <v>739000</v>
      </c>
      <c r="J253" s="22">
        <v>756000</v>
      </c>
      <c r="K253" s="22">
        <v>773000</v>
      </c>
      <c r="L253" s="22">
        <v>792000</v>
      </c>
      <c r="M253" s="22">
        <v>813000</v>
      </c>
    </row>
    <row r="254" spans="1:16" s="15" customFormat="1" ht="14.25" customHeight="1">
      <c r="A254" s="12"/>
      <c r="C254" s="20"/>
      <c r="D254" s="2" t="s">
        <v>166</v>
      </c>
      <c r="E254" s="2"/>
      <c r="F254" s="22">
        <v>372000</v>
      </c>
      <c r="G254" s="22">
        <v>442000</v>
      </c>
      <c r="H254" s="22">
        <v>331000</v>
      </c>
      <c r="I254" s="22">
        <v>406000</v>
      </c>
      <c r="J254" s="22">
        <v>388000</v>
      </c>
      <c r="K254" s="22">
        <v>397000</v>
      </c>
      <c r="L254" s="22">
        <v>406000</v>
      </c>
      <c r="M254" s="22">
        <v>418000</v>
      </c>
    </row>
    <row r="255" spans="1:16" ht="12.75" customHeight="1">
      <c r="A255" s="12"/>
      <c r="B255" s="14"/>
      <c r="C255" s="2"/>
      <c r="D255" s="2"/>
      <c r="E255" s="2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</row>
    <row r="256" spans="1:16" ht="15.6">
      <c r="A256" s="20"/>
      <c r="B256" s="52">
        <v>1</v>
      </c>
      <c r="C256" s="20"/>
      <c r="D256" s="2" t="s">
        <v>167</v>
      </c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</row>
    <row r="257" spans="4:4" ht="15.6">
      <c r="D257" s="2" t="s">
        <v>168</v>
      </c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2020-05-04 dnr VER 2020-2</oddFooter>
  </headerFooter>
  <rowBreaks count="3" manualBreakCount="3">
    <brk id="32" max="16383" man="1"/>
    <brk id="13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58"/>
  <sheetViews>
    <sheetView zoomScaleNormal="100" workbookViewId="0" xr3:uid="{958C4451-9541-5A59-BF78-D2F731DF1C81}">
      <selection activeCell="M22" sqref="M22"/>
    </sheetView>
  </sheetViews>
  <sheetFormatPr defaultRowHeight="13.15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>
      <c r="B3" s="4"/>
      <c r="C3" s="4"/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</row>
    <row r="4" spans="1:11">
      <c r="A4" s="17" t="str">
        <f>Enkät!B36</f>
        <v>1:1 Garantipension till ålderspension</v>
      </c>
      <c r="B4" s="17"/>
      <c r="C4" s="17"/>
      <c r="D4" s="17">
        <f>Enkät!F37</f>
        <v>14112341</v>
      </c>
      <c r="E4" s="17">
        <f>Enkät!G37</f>
        <v>13339143</v>
      </c>
      <c r="F4" s="17">
        <f>Enkät!H37</f>
        <v>13142095</v>
      </c>
      <c r="G4" s="17">
        <f>Enkät!I37</f>
        <v>13174828</v>
      </c>
      <c r="H4" s="17">
        <f>Enkät!J37</f>
        <v>14577600</v>
      </c>
      <c r="I4" s="17">
        <f>Enkät!K37</f>
        <v>14020100</v>
      </c>
      <c r="J4" s="17">
        <f>Enkät!L37</f>
        <v>14221700</v>
      </c>
      <c r="K4" s="17">
        <f>Enkät!M37</f>
        <v>14236200</v>
      </c>
    </row>
    <row r="5" spans="1:11">
      <c r="A5" s="17" t="str">
        <f>Enkät!B71</f>
        <v>1:2 Efterlevandepensioner till vuxna</v>
      </c>
      <c r="B5" s="17"/>
      <c r="C5" s="17"/>
      <c r="D5" s="17">
        <v>11919676</v>
      </c>
      <c r="E5" s="17">
        <v>11498689</v>
      </c>
      <c r="F5" s="17">
        <v>10857500</v>
      </c>
      <c r="G5" s="17">
        <v>10371100</v>
      </c>
      <c r="H5" s="17">
        <v>9835000</v>
      </c>
      <c r="I5" s="17">
        <v>9311300</v>
      </c>
      <c r="J5" s="17">
        <v>8792500</v>
      </c>
      <c r="K5" s="17">
        <v>8792501</v>
      </c>
    </row>
    <row r="6" spans="1:11">
      <c r="A6" s="17" t="str">
        <f>Enkät!B110</f>
        <v>1:3 Bostadstillägg till pensionärer</v>
      </c>
      <c r="B6" s="17"/>
      <c r="C6" s="17"/>
      <c r="D6" s="17">
        <f>Enkät!F111</f>
        <v>8465523.0561959036</v>
      </c>
      <c r="E6" s="17">
        <f>Enkät!G111</f>
        <v>8264821.9001534749</v>
      </c>
      <c r="F6" s="17">
        <f>Enkät!H111</f>
        <v>9138838.7962083798</v>
      </c>
      <c r="G6" s="17">
        <f>Enkät!I111</f>
        <v>9195555.0781652965</v>
      </c>
      <c r="H6" s="17">
        <f>Enkät!J111</f>
        <v>10257200</v>
      </c>
      <c r="I6" s="17">
        <f>Enkät!K111</f>
        <v>10442600</v>
      </c>
      <c r="J6" s="17">
        <f>Enkät!L111</f>
        <v>10619900</v>
      </c>
      <c r="K6" s="17">
        <f>Enkät!M111</f>
        <v>10892800</v>
      </c>
    </row>
    <row r="7" spans="1:11">
      <c r="A7" s="17" t="str">
        <f>Enkät!B137</f>
        <v>1:4 Äldreförsörjningsstöd</v>
      </c>
      <c r="B7" s="17"/>
      <c r="C7" s="17"/>
      <c r="D7" s="17">
        <f>Enkät!F138</f>
        <v>894995.82648071798</v>
      </c>
      <c r="E7" s="17">
        <f>Enkät!G138</f>
        <v>1009687.0456079445</v>
      </c>
      <c r="F7" s="17">
        <f>Enkät!H138</f>
        <v>1081357.4990162195</v>
      </c>
      <c r="G7" s="17">
        <f>Enkät!I138</f>
        <v>1167088.9147651552</v>
      </c>
      <c r="H7" s="17">
        <f>Enkät!J138</f>
        <v>1181700</v>
      </c>
      <c r="I7" s="17">
        <f>Enkät!K138</f>
        <v>1182900</v>
      </c>
      <c r="J7" s="17">
        <f>Enkät!L138</f>
        <v>1226700</v>
      </c>
      <c r="K7" s="17">
        <f>Enkät!M138</f>
        <v>1270800</v>
      </c>
    </row>
    <row r="8" spans="1:11">
      <c r="A8" s="17" t="str">
        <f>Enkät!B163</f>
        <v>2:1.1 Pensionsmyndigheten</v>
      </c>
      <c r="B8" s="17"/>
      <c r="C8" s="17"/>
      <c r="D8" s="17">
        <f>Enkät!F164</f>
        <v>535600</v>
      </c>
      <c r="E8" s="17">
        <f>Enkät!G164</f>
        <v>545331</v>
      </c>
      <c r="F8" s="17">
        <f>Enkät!H164</f>
        <v>539532</v>
      </c>
      <c r="G8" s="17">
        <f>Enkät!I164</f>
        <v>566039</v>
      </c>
      <c r="H8" s="17">
        <f>Enkät!J164</f>
        <v>679000</v>
      </c>
      <c r="I8" s="17">
        <f>Enkät!K164</f>
        <v>552000</v>
      </c>
      <c r="J8" s="17">
        <f>Enkät!L164</f>
        <v>552000</v>
      </c>
      <c r="K8" s="17">
        <f>Enkät!M164</f>
        <v>560000</v>
      </c>
    </row>
    <row r="9" spans="1:11">
      <c r="A9" s="17" t="str">
        <f>Enkät!B197</f>
        <v>Ålderspensionssystemet vid sidan av statens budget</v>
      </c>
      <c r="B9" s="17"/>
      <c r="C9" s="22"/>
      <c r="D9" s="17">
        <f>Enkät!F198/1000000</f>
        <v>292.95530000000002</v>
      </c>
      <c r="E9" s="17">
        <f>Enkät!G198/1000000</f>
        <v>308.18369999999999</v>
      </c>
      <c r="F9" s="17">
        <f>Enkät!H198/1000000</f>
        <v>317.49669999999998</v>
      </c>
      <c r="G9" s="17">
        <f>Enkät!I198/1000000</f>
        <v>329.3426</v>
      </c>
      <c r="H9" s="17">
        <f>Enkät!J198/1000000</f>
        <v>344.83800000000002</v>
      </c>
      <c r="I9" s="17">
        <f>Enkät!K198/1000000</f>
        <v>345.91300000000001</v>
      </c>
      <c r="J9" s="17">
        <f>Enkät!L198/1000000</f>
        <v>357.53300000000002</v>
      </c>
      <c r="K9" s="17">
        <f>Enkät!M198/1000000</f>
        <v>372.90300000000002</v>
      </c>
    </row>
    <row r="10" spans="1:11">
      <c r="A10" s="17" t="str">
        <f>Enkät!B168</f>
        <v>1:5 Barnpension och efterlevandestöd</v>
      </c>
      <c r="B10" s="17"/>
      <c r="C10" s="17"/>
      <c r="D10" s="17">
        <f>Enkät!F169</f>
        <v>910415</v>
      </c>
      <c r="E10" s="17">
        <f>Enkät!G169</f>
        <v>927876</v>
      </c>
      <c r="F10" s="17">
        <f>Enkät!H169</f>
        <v>951151</v>
      </c>
      <c r="G10" s="17">
        <f>Enkät!I169</f>
        <v>997204</v>
      </c>
      <c r="H10" s="17">
        <f>Enkät!J169</f>
        <v>1026100</v>
      </c>
      <c r="I10" s="17">
        <f>Enkät!K169</f>
        <v>1004200</v>
      </c>
      <c r="J10" s="17">
        <f>Enkät!L169</f>
        <v>1033400</v>
      </c>
      <c r="K10" s="17">
        <f>Enkät!M169</f>
        <v>1072000</v>
      </c>
    </row>
    <row r="11" spans="1:11">
      <c r="A11" s="17" t="str">
        <f>Enkät!B183</f>
        <v>1:7 Pensionsrätt för barnår, anslag</v>
      </c>
      <c r="B11" s="17"/>
      <c r="C11" s="17"/>
      <c r="D11" s="17">
        <f>Enkät!F184</f>
        <v>7237862</v>
      </c>
      <c r="E11" s="17">
        <f>Enkät!G184</f>
        <v>7467700</v>
      </c>
      <c r="F11" s="17">
        <f>Enkät!H184</f>
        <v>7366900</v>
      </c>
      <c r="G11" s="17">
        <f>Enkät!I184</f>
        <v>7303100</v>
      </c>
      <c r="H11" s="17">
        <f>Enkät!J184</f>
        <v>7565300</v>
      </c>
      <c r="I11" s="17">
        <f>Enkät!K184</f>
        <v>8031100</v>
      </c>
      <c r="J11" s="17">
        <f>Enkät!L184</f>
        <v>8337500</v>
      </c>
      <c r="K11" s="17">
        <f>Enkät!M184</f>
        <v>8665600</v>
      </c>
    </row>
    <row r="14" spans="1:11">
      <c r="A14" t="s">
        <v>169</v>
      </c>
      <c r="B14" s="17"/>
      <c r="C14" s="17"/>
      <c r="D14" s="17">
        <f t="shared" ref="D14:E14" si="0">(D4+D5+D6+D7+D10+D11)/1000000</f>
        <v>43.540812882676619</v>
      </c>
      <c r="E14" s="17">
        <f t="shared" si="0"/>
        <v>42.507916945761423</v>
      </c>
      <c r="F14" s="17">
        <f t="shared" ref="F14:K14" si="1">(F4+F5+F6+F7+F10+F11)/1000000</f>
        <v>42.5378422952246</v>
      </c>
      <c r="G14" s="17">
        <f t="shared" si="1"/>
        <v>42.208875992930452</v>
      </c>
      <c r="H14" s="17">
        <f t="shared" si="1"/>
        <v>44.442900000000002</v>
      </c>
      <c r="I14" s="17">
        <f t="shared" si="1"/>
        <v>43.992199999999997</v>
      </c>
      <c r="J14" s="17">
        <f t="shared" si="1"/>
        <v>44.231699999999996</v>
      </c>
      <c r="K14" s="17">
        <f t="shared" si="1"/>
        <v>44.929901000000001</v>
      </c>
    </row>
    <row r="15" spans="1:11">
      <c r="B15" s="17"/>
      <c r="C15" s="17"/>
      <c r="D15" s="17">
        <f t="shared" ref="D15:H15" si="2">D14+D9</f>
        <v>336.49611288267664</v>
      </c>
      <c r="E15" s="17">
        <f t="shared" si="2"/>
        <v>350.69161694576144</v>
      </c>
      <c r="F15" s="17">
        <f t="shared" si="2"/>
        <v>360.03454229522458</v>
      </c>
      <c r="G15" s="17">
        <f t="shared" si="2"/>
        <v>371.55147599293048</v>
      </c>
      <c r="H15" s="17">
        <f t="shared" si="2"/>
        <v>389.28090000000003</v>
      </c>
      <c r="I15" s="17">
        <f t="shared" ref="I15:J15" si="3">I14+I9</f>
        <v>389.90520000000004</v>
      </c>
      <c r="J15" s="17">
        <f t="shared" si="3"/>
        <v>401.7647</v>
      </c>
      <c r="K15" s="17">
        <f t="shared" ref="K15" si="4">K14+K9</f>
        <v>417.83290099999999</v>
      </c>
    </row>
    <row r="17" spans="1:14">
      <c r="C17" s="4"/>
      <c r="D17" s="4">
        <f t="shared" ref="D17:I17" si="5">D3</f>
        <v>2016</v>
      </c>
      <c r="E17" s="4">
        <f t="shared" si="5"/>
        <v>2017</v>
      </c>
      <c r="F17" s="4">
        <f t="shared" si="5"/>
        <v>2018</v>
      </c>
      <c r="G17" s="4">
        <f t="shared" si="5"/>
        <v>2019</v>
      </c>
      <c r="H17" s="4">
        <f t="shared" si="5"/>
        <v>2020</v>
      </c>
      <c r="I17" s="4">
        <f t="shared" si="5"/>
        <v>2021</v>
      </c>
      <c r="J17" s="4">
        <f t="shared" ref="J17:K17" si="6">J3</f>
        <v>2022</v>
      </c>
      <c r="K17" s="4">
        <f t="shared" si="6"/>
        <v>2023</v>
      </c>
    </row>
    <row r="18" spans="1:14">
      <c r="A18" t="s">
        <v>170</v>
      </c>
      <c r="C18" s="17"/>
      <c r="D18" s="17">
        <f>Enkät!F199/1000000</f>
        <v>285.35680000000002</v>
      </c>
      <c r="E18" s="17">
        <f>Enkät!G199/1000000</f>
        <v>299.10309999999998</v>
      </c>
      <c r="F18" s="17">
        <f>Enkät!H199/1000000</f>
        <v>307.35559999999998</v>
      </c>
      <c r="G18" s="17">
        <f>Enkät!I199/1000000</f>
        <v>317.6277</v>
      </c>
      <c r="H18" s="17">
        <f>Enkät!J199/1000000</f>
        <v>329.76900000000001</v>
      </c>
      <c r="I18" s="17">
        <f>Enkät!K199/1000000</f>
        <v>330.16399999999999</v>
      </c>
      <c r="J18" s="17">
        <f>Enkät!L199/1000000</f>
        <v>339.30799999999999</v>
      </c>
      <c r="K18" s="17">
        <f>Enkät!M199/1000000</f>
        <v>351.98899999999998</v>
      </c>
    </row>
    <row r="19" spans="1:14">
      <c r="A19" t="s">
        <v>171</v>
      </c>
      <c r="C19" s="17"/>
      <c r="D19" s="17">
        <f>(Enkät!F205+Enkät!F206)/1000000</f>
        <v>7.5984999999999996</v>
      </c>
      <c r="E19" s="17">
        <f>(Enkät!G205+Enkät!G206)/1000000</f>
        <v>9.0806000000000004</v>
      </c>
      <c r="F19" s="17">
        <f>(Enkät!H205+Enkät!H206)/1000000</f>
        <v>10.1411</v>
      </c>
      <c r="G19" s="17">
        <f>(Enkät!I205+Enkät!I206)/1000000</f>
        <v>11.7149</v>
      </c>
      <c r="H19" s="17">
        <f>(Enkät!J205+Enkät!J206)/1000000</f>
        <v>15.069000000000001</v>
      </c>
      <c r="I19" s="17">
        <f>(Enkät!K205+Enkät!K206)/1000000</f>
        <v>15.749000000000001</v>
      </c>
      <c r="J19" s="17">
        <f>(Enkät!L205+Enkät!L206)/1000000</f>
        <v>18.225000000000001</v>
      </c>
      <c r="K19" s="17">
        <f>(Enkät!M205+Enkät!M206)/1000000</f>
        <v>20.914000000000001</v>
      </c>
    </row>
    <row r="20" spans="1:14">
      <c r="A20" t="s">
        <v>169</v>
      </c>
      <c r="B20" s="17"/>
      <c r="C20" s="17"/>
      <c r="D20" s="17">
        <f t="shared" ref="D20:K20" si="7">D14</f>
        <v>43.540812882676619</v>
      </c>
      <c r="E20" s="17">
        <f t="shared" si="7"/>
        <v>42.507916945761423</v>
      </c>
      <c r="F20" s="17">
        <f t="shared" si="7"/>
        <v>42.5378422952246</v>
      </c>
      <c r="G20" s="17">
        <f t="shared" si="7"/>
        <v>42.208875992930452</v>
      </c>
      <c r="H20" s="17">
        <f t="shared" si="7"/>
        <v>44.442900000000002</v>
      </c>
      <c r="I20" s="17">
        <f t="shared" si="7"/>
        <v>43.992199999999997</v>
      </c>
      <c r="J20" s="17">
        <f t="shared" si="7"/>
        <v>44.231699999999996</v>
      </c>
      <c r="K20" s="17">
        <f t="shared" si="7"/>
        <v>44.929901000000001</v>
      </c>
    </row>
    <row r="21" spans="1:14">
      <c r="A21" s="20" t="s">
        <v>172</v>
      </c>
      <c r="B21" s="17"/>
      <c r="C21" s="17"/>
      <c r="D21" s="17">
        <f t="shared" ref="D21:K21" si="8">SUM(D18:D20)</f>
        <v>336.49611288267664</v>
      </c>
      <c r="E21" s="17">
        <f t="shared" si="8"/>
        <v>350.69161694576144</v>
      </c>
      <c r="F21" s="17">
        <f t="shared" si="8"/>
        <v>360.03454229522458</v>
      </c>
      <c r="G21" s="17">
        <f t="shared" si="8"/>
        <v>371.55147599293048</v>
      </c>
      <c r="H21" s="17">
        <f t="shared" si="8"/>
        <v>389.28090000000003</v>
      </c>
      <c r="I21" s="17">
        <f t="shared" si="8"/>
        <v>389.90520000000004</v>
      </c>
      <c r="J21" s="17">
        <f t="shared" si="8"/>
        <v>401.7647</v>
      </c>
      <c r="K21" s="17">
        <f t="shared" si="8"/>
        <v>417.83290099999999</v>
      </c>
    </row>
    <row r="22" spans="1:14">
      <c r="B22" s="17"/>
      <c r="C22" s="17"/>
      <c r="D22" s="17"/>
      <c r="E22" s="17"/>
      <c r="F22" s="17"/>
      <c r="G22" s="17"/>
      <c r="H22" s="17"/>
      <c r="I22" s="17"/>
      <c r="N22" s="20"/>
    </row>
    <row r="23" spans="1:14">
      <c r="A23" s="20" t="s">
        <v>173</v>
      </c>
      <c r="B23" s="17"/>
      <c r="C23" s="17"/>
      <c r="D23" s="33">
        <f>D21/Enkät!F30</f>
        <v>7.6729299525840886E-2</v>
      </c>
      <c r="E23" s="33">
        <f>E21/Enkät!G30</f>
        <v>7.5890094352179444E-2</v>
      </c>
      <c r="F23" s="33">
        <f>F21/Enkät!H30</f>
        <v>7.4482944999668912E-2</v>
      </c>
      <c r="G23" s="33">
        <f>G21/Enkät!I30</f>
        <v>7.3918982886978998E-2</v>
      </c>
      <c r="H23" s="33">
        <f>H21/Enkät!J30</f>
        <v>7.9156123013308516E-2</v>
      </c>
      <c r="I23" s="33">
        <f>I21/Enkät!K30</f>
        <v>7.5225376486026244E-2</v>
      </c>
      <c r="J23" s="33">
        <f>J21/Enkät!L30</f>
        <v>7.3529784796489264E-2</v>
      </c>
      <c r="K23" s="33">
        <f>K21/Enkät!M30</f>
        <v>7.2986627048541253E-2</v>
      </c>
    </row>
    <row r="58" spans="4:1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  <c r="L58">
        <v>20</v>
      </c>
    </row>
  </sheetData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6" ma:contentTypeDescription="" ma:contentTypeScope="" ma:versionID="8efa2a59f2cf4e16ea61c2a13d242e67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e161ebbd441bbfbb3ace4bf3dfc225ba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4JXXJJFS64ZS-957833390-278</_dlc_DocId>
    <_dlc_DocIdUrl xmlns="465edb57-3a11-4ff8-9c43-7dc2da403828">
      <Url>https://sp.pensionsmyndigheten.se/ovr/ANSLAG/_layouts/15/DocIdRedir.aspx?ID=4JXXJJFS64ZS-957833390-278</Url>
      <Description>4JXXJJFS64ZS-957833390-278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C7B8B44E-51B5-4E8A-BF0C-5CA09C9A4CCE}"/>
</file>

<file path=customXml/itemProps2.xml><?xml version="1.0" encoding="utf-8"?>
<ds:datastoreItem xmlns:ds="http://schemas.openxmlformats.org/officeDocument/2006/customXml" ds:itemID="{CF42C689-F766-4839-AAF6-51E486A33D64}"/>
</file>

<file path=customXml/itemProps3.xml><?xml version="1.0" encoding="utf-8"?>
<ds:datastoreItem xmlns:ds="http://schemas.openxmlformats.org/officeDocument/2006/customXml" ds:itemID="{F047772C-93D5-45B8-8B18-42EFC8FD8D9C}"/>
</file>

<file path=customXml/itemProps4.xml><?xml version="1.0" encoding="utf-8"?>
<ds:datastoreItem xmlns:ds="http://schemas.openxmlformats.org/officeDocument/2006/customXml" ds:itemID="{8AE56818-2548-436A-A465-83EA1A70127E}"/>
</file>

<file path=customXml/itemProps5.xml><?xml version="1.0" encoding="utf-8"?>
<ds:datastoreItem xmlns:ds="http://schemas.openxmlformats.org/officeDocument/2006/customXml" ds:itemID="{4335C320-3B1E-4D19-AEAB-000895F13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Regeringskansliets förvaltningskontor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1999-06-16T10:30:48Z</dcterms:created>
  <dcterms:modified xsi:type="dcterms:W3CDTF">2020-05-02T07:04:32Z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519bb4dd-9a7a-403c-aeb9-9140c9125389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