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0/oktober/"/>
    </mc:Choice>
  </mc:AlternateContent>
  <xr:revisionPtr revIDLastSave="0" documentId="13_ncr:1_{519555DB-1C3A-4ED5-934B-07298D8ABAED}" xr6:coauthVersionLast="36" xr6:coauthVersionMax="36" xr10:uidLastSave="{00000000-0000-0000-0000-000000000000}"/>
  <bookViews>
    <workbookView xWindow="0" yWindow="0" windowWidth="23040" windowHeight="9180" xr2:uid="{00000000-000D-0000-FFFF-FFFF00000000}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91028"/>
</workbook>
</file>

<file path=xl/calcChain.xml><?xml version="1.0" encoding="utf-8"?>
<calcChain xmlns="http://schemas.openxmlformats.org/spreadsheetml/2006/main">
  <c r="F28" i="1" l="1"/>
  <c r="F31" i="1"/>
  <c r="H31" i="1"/>
  <c r="I31" i="1"/>
  <c r="G37" i="1"/>
  <c r="E37" i="1"/>
  <c r="H36" i="1"/>
  <c r="D36" i="1"/>
  <c r="F36" i="1"/>
  <c r="I36" i="1"/>
  <c r="H35" i="1"/>
  <c r="G33" i="1"/>
  <c r="G39" i="1" s="1"/>
  <c r="E33" i="1"/>
  <c r="E39" i="1"/>
  <c r="H32" i="1"/>
  <c r="H30" i="1"/>
  <c r="D30" i="1"/>
  <c r="H29" i="1"/>
  <c r="H28" i="1"/>
  <c r="H27" i="1"/>
  <c r="D27" i="1"/>
  <c r="F27" i="1" s="1"/>
  <c r="I27" i="1" s="1"/>
  <c r="H37" i="1"/>
  <c r="F15" i="1"/>
  <c r="F8" i="1"/>
  <c r="F9" i="1"/>
  <c r="J16" i="1"/>
  <c r="J12" i="1"/>
  <c r="G16" i="1"/>
  <c r="E16" i="1"/>
  <c r="H15" i="1"/>
  <c r="H14" i="1"/>
  <c r="H16" i="1" s="1"/>
  <c r="G12" i="1"/>
  <c r="G18" i="1" s="1"/>
  <c r="E12" i="1"/>
  <c r="E18" i="1" s="1"/>
  <c r="H11" i="1"/>
  <c r="H10" i="1"/>
  <c r="H9" i="1"/>
  <c r="H8" i="1"/>
  <c r="H7" i="1"/>
  <c r="F11" i="1"/>
  <c r="I11" i="1" s="1"/>
  <c r="D32" i="1" s="1"/>
  <c r="F32" i="1" s="1"/>
  <c r="I32" i="1" s="1"/>
  <c r="F10" i="1"/>
  <c r="K10" i="1"/>
  <c r="L10" i="1"/>
  <c r="F7" i="1"/>
  <c r="I7" i="1"/>
  <c r="K7" i="1"/>
  <c r="L7" i="1"/>
  <c r="I15" i="1"/>
  <c r="K15" i="1"/>
  <c r="L15" i="1"/>
  <c r="D16" i="1"/>
  <c r="J18" i="1"/>
  <c r="F14" i="1"/>
  <c r="I10" i="1"/>
  <c r="I9" i="1"/>
  <c r="D29" i="1"/>
  <c r="F29" i="1"/>
  <c r="I29" i="1"/>
  <c r="K9" i="1"/>
  <c r="L9" i="1"/>
  <c r="I8" i="1"/>
  <c r="D28" i="1"/>
  <c r="K8" i="1"/>
  <c r="D12" i="1"/>
  <c r="D18" i="1"/>
  <c r="I14" i="1"/>
  <c r="D35" i="1" s="1"/>
  <c r="I16" i="1"/>
  <c r="K14" i="1"/>
  <c r="F16" i="1"/>
  <c r="L8" i="1"/>
  <c r="I28" i="1"/>
  <c r="L14" i="1"/>
  <c r="K16" i="1"/>
  <c r="L16" i="1"/>
  <c r="H12" i="1" l="1"/>
  <c r="H18" i="1" s="1"/>
  <c r="I12" i="1"/>
  <c r="I18" i="1" s="1"/>
  <c r="K11" i="1"/>
  <c r="F12" i="1"/>
  <c r="F18" i="1" s="1"/>
  <c r="D37" i="1"/>
  <c r="H33" i="1"/>
  <c r="H39" i="1" s="1"/>
  <c r="D33" i="1"/>
  <c r="F30" i="1"/>
  <c r="K12" i="1" l="1"/>
  <c r="K18" i="1" s="1"/>
  <c r="L11" i="1"/>
  <c r="L12" i="1" s="1"/>
  <c r="L18" i="1" s="1"/>
  <c r="I35" i="1"/>
  <c r="I37" i="1" s="1"/>
  <c r="F37" i="1"/>
  <c r="D39" i="1"/>
  <c r="F33" i="1"/>
  <c r="I30" i="1"/>
  <c r="I33" i="1" s="1"/>
  <c r="F39" i="1" l="1"/>
  <c r="I39" i="1"/>
</calcChain>
</file>

<file path=xl/sharedStrings.xml><?xml version="1.0" encoding="utf-8"?>
<sst xmlns="http://schemas.openxmlformats.org/spreadsheetml/2006/main" count="74" uniqueCount="36">
  <si>
    <t>Sammanfattande tabell över anslagsuppföljningen inom Pensionsmyndighetens ansvarsområde 2020</t>
  </si>
  <si>
    <t>Belopp anges i 1000-tals kronor</t>
  </si>
  <si>
    <t>Ingående överföringsbelopp från 2019</t>
  </si>
  <si>
    <t xml:space="preserve">Anslag år 2020 </t>
  </si>
  <si>
    <t>Tilldelade medel 2020</t>
  </si>
  <si>
    <t>Prognos för 2020</t>
  </si>
  <si>
    <t>Årets över-/underskridande</t>
  </si>
  <si>
    <t>Avvikelse från tilldelade medel</t>
  </si>
  <si>
    <t>Högsta anslagskredit</t>
  </si>
  <si>
    <t>Tillgängliga medel</t>
  </si>
  <si>
    <t>Överskridande av anslagskredit</t>
  </si>
  <si>
    <t>Utgiftsområde 11 Ekonomisk trygghet vid 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</si>
  <si>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</si>
  <si>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</si>
  <si>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</si>
  <si>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</si>
  <si>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</si>
  <si>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</si>
  <si>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</si>
  <si>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</si>
  <si>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2:1</t>
  </si>
  <si>
    <t>2:1.1</t>
  </si>
  <si>
    <t>Pensionsmyndigheten</t>
  </si>
  <si>
    <t>Summa:</t>
  </si>
  <si>
    <t>Utgiftsområde 12 Ekonomisk trygghet för familjer och barn</t>
  </si>
  <si>
    <t>1:5</t>
  </si>
  <si>
    <t xml:space="preserve">Barnpension och efterlevandestöd </t>
  </si>
  <si>
    <t>1:7</t>
  </si>
  <si>
    <t>Pensionsrätt för barnår</t>
  </si>
  <si>
    <t>Totalt:</t>
  </si>
  <si>
    <t>Sammanfattande tabell över anslagsuppföljningen inom Pensionsmyndighetens ansvarsområde 2021</t>
  </si>
  <si>
    <t>Ingående överföringsbelopp från 2020</t>
  </si>
  <si>
    <t>Anslag år 2021</t>
  </si>
  <si>
    <t>Tilldelade medel 2021</t>
  </si>
  <si>
    <t>Prognos för 2021</t>
  </si>
  <si>
    <t>Inkomstpensionstillägg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</si>
</sst>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6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topLeftCell="D6" zoomScale="130" zoomScaleNormal="130" workbookViewId="0">
      <selection activeCell="F32" sqref="F32"/>
    </sheetView>
  </sheetViews>
  <sheetFormatPr defaultRowHeight="13.2"/>
  <cols>
    <col min="1" max="1" width="6.44140625" customWidth="1"/>
    <col min="2" max="2" width="5.6640625" customWidth="1"/>
    <col min="3" max="3" width="23.5546875" customWidth="1"/>
    <col min="4" max="8" width="11.6640625" customWidth="1"/>
    <col min="9" max="9" width="11.109375" customWidth="1"/>
    <col min="10" max="10" width="10.5546875" customWidth="1"/>
    <col min="11" max="11" width="12.109375" customWidth="1"/>
    <col min="12" max="12" width="9.21875" customWidth="1"/>
  </cols>
  <sheetData>
    <row r="1" spans="1:18" ht="13.8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2"/>
      <c r="K1" s="13"/>
      <c r="L1" s="13"/>
      <c r="M1" s="13"/>
      <c r="N1" s="13"/>
      <c r="O1" s="13"/>
      <c r="P1" s="13"/>
      <c r="Q1" s="13"/>
      <c r="R1" s="13"/>
    </row>
    <row r="2" spans="1:18">
      <c r="A2" s="10"/>
      <c r="B2" s="10"/>
      <c r="C2" s="10"/>
      <c r="D2" s="10"/>
      <c r="E2" s="10"/>
      <c r="F2" s="10"/>
      <c r="G2" s="10"/>
      <c r="H2" s="10"/>
      <c r="I2" s="10"/>
    </row>
    <row r="3" spans="1:18">
      <c r="A3" s="15" t="s">
        <v>1</v>
      </c>
      <c r="B3" s="16"/>
      <c r="C3" s="16"/>
      <c r="D3" s="16"/>
      <c r="E3" s="16"/>
      <c r="F3" s="16"/>
      <c r="G3" s="16"/>
      <c r="H3" s="16"/>
      <c r="I3" s="16"/>
    </row>
    <row r="4" spans="1:18" ht="13.8" thickBot="1">
      <c r="A4" s="10"/>
      <c r="B4" s="10"/>
      <c r="C4" s="10"/>
      <c r="D4" s="10"/>
      <c r="E4" s="10"/>
      <c r="F4" s="10"/>
      <c r="G4" s="10"/>
      <c r="H4" s="10"/>
      <c r="I4" s="10"/>
    </row>
    <row r="5" spans="1:18" ht="29.4" thickBot="1">
      <c r="A5" s="17"/>
      <c r="B5" s="17"/>
      <c r="C5" s="17"/>
      <c r="D5" s="1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11"/>
    </row>
    <row r="6" spans="1:18">
      <c r="A6" s="18" t="s">
        <v>11</v>
      </c>
      <c r="B6" s="18"/>
      <c r="C6" s="18"/>
      <c r="D6" s="18"/>
      <c r="E6" s="18"/>
      <c r="F6" s="18"/>
      <c r="G6" s="18"/>
      <c r="H6" s="18"/>
      <c r="I6" s="18"/>
    </row>
    <row r="7" spans="1:18">
      <c r="A7" s="2" t="s">
        <v>12</v>
      </c>
      <c r="B7" s="2" t="s">
        <v>12</v>
      </c>
      <c r="C7" s="2" t="s">
        <v>13</v>
      </c>
      <c r="D7" s="9">
        <v>-93966</v>
      </c>
      <c r="E7" s="9">
        <v>14940800</v>
      </c>
      <c r="F7" s="3">
        <f>D7+E7</f>
        <v>14846834</v>
      </c>
      <c r="G7" s="9">
        <v>14393600</v>
      </c>
      <c r="H7" s="3">
        <f>E7-G7</f>
        <v>547200</v>
      </c>
      <c r="I7" s="3">
        <f>F7-G7</f>
        <v>453234</v>
      </c>
      <c r="J7" s="9">
        <v>747040</v>
      </c>
      <c r="K7" s="3">
        <f>F7+J7</f>
        <v>15593874</v>
      </c>
      <c r="L7" s="3">
        <f>(K7-G7)*((K7-G7)&lt;0)</f>
        <v>0</v>
      </c>
    </row>
    <row r="8" spans="1:18">
      <c r="A8" s="2" t="s">
        <v>14</v>
      </c>
      <c r="B8" s="2" t="s">
        <v>14</v>
      </c>
      <c r="C8" s="2" t="s">
        <v>15</v>
      </c>
      <c r="D8" s="9">
        <v>-64768</v>
      </c>
      <c r="E8" s="9">
        <v>9804900</v>
      </c>
      <c r="F8" s="3">
        <f>D8+E8</f>
        <v>9740132</v>
      </c>
      <c r="G8" s="9">
        <v>9966200</v>
      </c>
      <c r="H8" s="3">
        <f>E8-G8</f>
        <v>-161300</v>
      </c>
      <c r="I8" s="3">
        <f>F8-G8</f>
        <v>-226068</v>
      </c>
      <c r="J8" s="9">
        <v>490245</v>
      </c>
      <c r="K8" s="9">
        <f>F8+J8</f>
        <v>10230377</v>
      </c>
      <c r="L8" s="9">
        <f>(K8-G8)*((K8-G8)&lt;0)</f>
        <v>0</v>
      </c>
    </row>
    <row r="9" spans="1:18">
      <c r="A9" s="2" t="s">
        <v>16</v>
      </c>
      <c r="B9" s="2" t="s">
        <v>16</v>
      </c>
      <c r="C9" s="2" t="s">
        <v>17</v>
      </c>
      <c r="D9" s="9">
        <v>0</v>
      </c>
      <c r="E9" s="9">
        <v>10026300</v>
      </c>
      <c r="F9" s="3">
        <f>D9+E9</f>
        <v>10026300</v>
      </c>
      <c r="G9" s="9">
        <v>10392200</v>
      </c>
      <c r="H9" s="3">
        <f>E9-G9</f>
        <v>-365900</v>
      </c>
      <c r="I9" s="3">
        <f>F9-G9</f>
        <v>-365900</v>
      </c>
      <c r="J9" s="9">
        <v>501315</v>
      </c>
      <c r="K9" s="3">
        <f>F9+J9</f>
        <v>10527615</v>
      </c>
      <c r="L9" s="3">
        <f>(K9-G9)*((K9-G9)&lt;0)</f>
        <v>0</v>
      </c>
    </row>
    <row r="10" spans="1:18">
      <c r="A10" s="2" t="s">
        <v>18</v>
      </c>
      <c r="B10" s="2" t="s">
        <v>18</v>
      </c>
      <c r="C10" s="2" t="s">
        <v>19</v>
      </c>
      <c r="D10" s="9">
        <v>-47333</v>
      </c>
      <c r="E10" s="9">
        <v>1174500</v>
      </c>
      <c r="F10" s="3">
        <f>D10+E10</f>
        <v>1127167</v>
      </c>
      <c r="G10" s="9">
        <v>1175500</v>
      </c>
      <c r="H10" s="3">
        <f>E10-G10</f>
        <v>-1000</v>
      </c>
      <c r="I10" s="3">
        <f>F10-G10</f>
        <v>-48333</v>
      </c>
      <c r="J10" s="9">
        <v>58725</v>
      </c>
      <c r="K10" s="3">
        <f>F10+J10</f>
        <v>1185892</v>
      </c>
      <c r="L10" s="3">
        <f>(K10-G10)*((K10-G10)&lt;0)</f>
        <v>0</v>
      </c>
    </row>
    <row r="11" spans="1:18">
      <c r="A11" s="2" t="s">
        <v>20</v>
      </c>
      <c r="B11" s="2" t="s">
        <v>21</v>
      </c>
      <c r="C11" s="2" t="s">
        <v>22</v>
      </c>
      <c r="D11" s="9">
        <v>23000</v>
      </c>
      <c r="E11" s="9">
        <v>672896</v>
      </c>
      <c r="F11" s="9">
        <f>D11+E11</f>
        <v>695896</v>
      </c>
      <c r="G11" s="9">
        <v>713000</v>
      </c>
      <c r="H11" s="9">
        <f>E11-G11</f>
        <v>-40104</v>
      </c>
      <c r="I11" s="9">
        <f>F11-G11</f>
        <v>-17104</v>
      </c>
      <c r="J11" s="9">
        <v>35754</v>
      </c>
      <c r="K11" s="9">
        <f>F11+J11</f>
        <v>731650</v>
      </c>
      <c r="L11" s="3">
        <f>(K11-G11)*((K11-G11)&lt;0)</f>
        <v>0</v>
      </c>
    </row>
    <row r="12" spans="1:18">
      <c r="A12" s="4"/>
      <c r="B12" s="4"/>
      <c r="C12" s="4" t="s">
        <v>23</v>
      </c>
      <c r="D12" s="5">
        <f t="shared" ref="D12:I12" si="0">SUM(D7:D11)</f>
        <v>-183067</v>
      </c>
      <c r="E12" s="5">
        <f t="shared" si="0"/>
        <v>36619396</v>
      </c>
      <c r="F12" s="5">
        <f t="shared" si="0"/>
        <v>36436329</v>
      </c>
      <c r="G12" s="5">
        <f t="shared" si="0"/>
        <v>36640500</v>
      </c>
      <c r="H12" s="5">
        <f t="shared" si="0"/>
        <v>-21104</v>
      </c>
      <c r="I12" s="5">
        <f t="shared" si="0"/>
        <v>-204171</v>
      </c>
      <c r="J12" s="5">
        <f>SUM(J7:J11)</f>
        <v>1833079</v>
      </c>
      <c r="K12" s="5">
        <f>SUM(K7:K11)</f>
        <v>38269408</v>
      </c>
      <c r="L12" s="5">
        <f>SUM(L7:L11)</f>
        <v>0</v>
      </c>
    </row>
    <row r="13" spans="1:18">
      <c r="A13" s="18" t="s">
        <v>24</v>
      </c>
      <c r="B13" s="18"/>
      <c r="C13" s="18"/>
      <c r="D13" s="18"/>
      <c r="E13" s="18"/>
      <c r="F13" s="18"/>
      <c r="G13" s="18"/>
      <c r="H13" s="18"/>
      <c r="I13" s="18"/>
    </row>
    <row r="14" spans="1:18">
      <c r="A14" s="2" t="s">
        <v>25</v>
      </c>
      <c r="B14" s="2" t="s">
        <v>25</v>
      </c>
      <c r="C14" s="2" t="s">
        <v>26</v>
      </c>
      <c r="D14" s="9">
        <v>-32604</v>
      </c>
      <c r="E14" s="9">
        <v>997300</v>
      </c>
      <c r="F14" s="3">
        <f>D14+E14</f>
        <v>964696</v>
      </c>
      <c r="G14" s="9">
        <v>1033500</v>
      </c>
      <c r="H14" s="3">
        <f>E14-G14</f>
        <v>-36200</v>
      </c>
      <c r="I14" s="3">
        <f>F14-G14</f>
        <v>-68804</v>
      </c>
      <c r="J14" s="9">
        <v>59838</v>
      </c>
      <c r="K14" s="3">
        <f>F14+J14</f>
        <v>1024534</v>
      </c>
      <c r="L14" s="3">
        <f>(K14-G14)*((K14-G14)&lt;0)</f>
        <v>-8966</v>
      </c>
    </row>
    <row r="15" spans="1:18">
      <c r="A15" s="2" t="s">
        <v>27</v>
      </c>
      <c r="B15" s="2" t="s">
        <v>27</v>
      </c>
      <c r="C15" s="2" t="s">
        <v>28</v>
      </c>
      <c r="D15" s="9">
        <v>0</v>
      </c>
      <c r="E15" s="9">
        <v>7565300</v>
      </c>
      <c r="F15" s="9">
        <f>D15+E15</f>
        <v>7565300</v>
      </c>
      <c r="G15" s="9">
        <v>7565300</v>
      </c>
      <c r="H15" s="9">
        <f>E15-G15</f>
        <v>0</v>
      </c>
      <c r="I15" s="9">
        <f>F15-G15</f>
        <v>0</v>
      </c>
      <c r="J15" s="9">
        <v>0</v>
      </c>
      <c r="K15" s="9">
        <f>F15+J15</f>
        <v>7565300</v>
      </c>
      <c r="L15" s="9">
        <f>(K15-G15)*((K15-G15)&lt;0)</f>
        <v>0</v>
      </c>
    </row>
    <row r="16" spans="1:18">
      <c r="A16" s="4"/>
      <c r="B16" s="4"/>
      <c r="C16" s="4" t="s">
        <v>23</v>
      </c>
      <c r="D16" s="5">
        <f t="shared" ref="D16:I16" si="1">SUM(D14:D15)</f>
        <v>-32604</v>
      </c>
      <c r="E16" s="5">
        <f t="shared" si="1"/>
        <v>8562600</v>
      </c>
      <c r="F16" s="5">
        <f t="shared" si="1"/>
        <v>8529996</v>
      </c>
      <c r="G16" s="5">
        <f t="shared" si="1"/>
        <v>8598800</v>
      </c>
      <c r="H16" s="5">
        <f t="shared" si="1"/>
        <v>-36200</v>
      </c>
      <c r="I16" s="5">
        <f t="shared" si="1"/>
        <v>-68804</v>
      </c>
      <c r="J16" s="5">
        <f>SUM(J14:J15)</f>
        <v>59838</v>
      </c>
      <c r="K16" s="5">
        <f>SUM(K14:K15)</f>
        <v>8589834</v>
      </c>
      <c r="L16" s="5">
        <f>SUM(L14:L15)</f>
        <v>-8966</v>
      </c>
    </row>
    <row r="17" spans="1:12">
      <c r="A17" s="14"/>
      <c r="B17" s="14"/>
      <c r="C17" s="14"/>
      <c r="D17" s="14"/>
      <c r="E17" s="14"/>
      <c r="F17" s="14"/>
      <c r="G17" s="14"/>
      <c r="H17" s="14"/>
      <c r="I17" s="14"/>
    </row>
    <row r="18" spans="1:12" ht="13.8" thickBot="1">
      <c r="A18" s="6"/>
      <c r="B18" s="6"/>
      <c r="C18" s="6" t="s">
        <v>29</v>
      </c>
      <c r="D18" s="7">
        <f t="shared" ref="D18:L18" si="2">D12+D16</f>
        <v>-215671</v>
      </c>
      <c r="E18" s="7">
        <f t="shared" si="2"/>
        <v>45181996</v>
      </c>
      <c r="F18" s="7">
        <f t="shared" si="2"/>
        <v>44966325</v>
      </c>
      <c r="G18" s="7">
        <f t="shared" si="2"/>
        <v>45239300</v>
      </c>
      <c r="H18" s="7">
        <f t="shared" si="2"/>
        <v>-57304</v>
      </c>
      <c r="I18" s="7">
        <f t="shared" si="2"/>
        <v>-272975</v>
      </c>
      <c r="J18" s="7">
        <f t="shared" si="2"/>
        <v>1892917</v>
      </c>
      <c r="K18" s="7">
        <f t="shared" si="2"/>
        <v>46859242</v>
      </c>
      <c r="L18" s="7">
        <f t="shared" si="2"/>
        <v>-8966</v>
      </c>
    </row>
    <row r="21" spans="1:12" ht="14.1" customHeight="1">
      <c r="A21" s="12" t="s">
        <v>30</v>
      </c>
      <c r="B21" s="13"/>
      <c r="C21" s="13"/>
      <c r="D21" s="13"/>
      <c r="E21" s="13"/>
      <c r="F21" s="13"/>
      <c r="G21" s="13"/>
      <c r="H21" s="13"/>
      <c r="I21" s="13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</row>
    <row r="23" spans="1:12" ht="12.45" customHeight="1">
      <c r="A23" s="15" t="s">
        <v>1</v>
      </c>
      <c r="B23" s="16"/>
      <c r="C23" s="16"/>
      <c r="D23" s="16"/>
      <c r="E23" s="16"/>
      <c r="F23" s="16"/>
      <c r="G23" s="16"/>
      <c r="H23" s="16"/>
      <c r="I23" s="16"/>
    </row>
    <row r="24" spans="1:12" ht="13.8" thickBot="1">
      <c r="A24" s="10"/>
      <c r="B24" s="10"/>
      <c r="C24" s="10"/>
      <c r="D24" s="10"/>
      <c r="E24" s="10"/>
      <c r="F24" s="10"/>
      <c r="G24" s="10"/>
      <c r="H24" s="10"/>
      <c r="I24" s="10"/>
    </row>
    <row r="25" spans="1:12" ht="29.4" thickBot="1">
      <c r="A25" s="17"/>
      <c r="B25" s="17"/>
      <c r="C25" s="17"/>
      <c r="D25" s="1" t="s">
        <v>31</v>
      </c>
      <c r="E25" s="8" t="s">
        <v>32</v>
      </c>
      <c r="F25" s="8" t="s">
        <v>33</v>
      </c>
      <c r="G25" s="8" t="s">
        <v>34</v>
      </c>
      <c r="H25" s="8" t="s">
        <v>6</v>
      </c>
      <c r="I25" s="8" t="s">
        <v>7</v>
      </c>
    </row>
    <row r="26" spans="1:12">
      <c r="A26" s="18" t="s">
        <v>11</v>
      </c>
      <c r="B26" s="18"/>
      <c r="C26" s="18"/>
      <c r="D26" s="18"/>
      <c r="E26" s="18"/>
      <c r="F26" s="18"/>
      <c r="G26" s="18"/>
      <c r="H26" s="18"/>
      <c r="I26" s="18"/>
    </row>
    <row r="27" spans="1:12">
      <c r="A27" s="2" t="s">
        <v>12</v>
      </c>
      <c r="B27" s="2" t="s">
        <v>12</v>
      </c>
      <c r="C27" s="2" t="s">
        <v>13</v>
      </c>
      <c r="D27" s="9">
        <f>MIN(I7,0)</f>
        <v>0</v>
      </c>
      <c r="E27" s="9">
        <v>14141100</v>
      </c>
      <c r="F27" s="3">
        <f t="shared" ref="F27:F32" si="3">D27+E27</f>
        <v>14141100</v>
      </c>
      <c r="G27" s="9">
        <v>13998100</v>
      </c>
      <c r="H27" s="3">
        <f t="shared" ref="H27:H32" si="4">E27-G27</f>
        <v>143000</v>
      </c>
      <c r="I27" s="3">
        <f t="shared" ref="I27:I32" si="5">F27-G27</f>
        <v>143000</v>
      </c>
    </row>
    <row r="28" spans="1:12">
      <c r="A28" s="2" t="s">
        <v>14</v>
      </c>
      <c r="B28" s="2" t="s">
        <v>14</v>
      </c>
      <c r="C28" s="2" t="s">
        <v>15</v>
      </c>
      <c r="D28" s="9">
        <f t="shared" ref="D28:D30" si="6">MIN(I8,0)</f>
        <v>-226068</v>
      </c>
      <c r="E28" s="9">
        <v>9343300</v>
      </c>
      <c r="F28" s="3">
        <f t="shared" si="3"/>
        <v>9117232</v>
      </c>
      <c r="G28" s="9">
        <v>9342500</v>
      </c>
      <c r="H28" s="3">
        <f t="shared" si="4"/>
        <v>800</v>
      </c>
      <c r="I28" s="3">
        <f t="shared" si="5"/>
        <v>-225268</v>
      </c>
    </row>
    <row r="29" spans="1:12">
      <c r="A29" s="2" t="s">
        <v>16</v>
      </c>
      <c r="B29" s="2" t="s">
        <v>16</v>
      </c>
      <c r="C29" s="2" t="s">
        <v>17</v>
      </c>
      <c r="D29" s="9">
        <f t="shared" si="6"/>
        <v>-365900</v>
      </c>
      <c r="E29" s="9">
        <v>10273800</v>
      </c>
      <c r="F29" s="3">
        <f t="shared" si="3"/>
        <v>9907900</v>
      </c>
      <c r="G29" s="9">
        <v>10305400</v>
      </c>
      <c r="H29" s="3">
        <f t="shared" si="4"/>
        <v>-31600</v>
      </c>
      <c r="I29" s="3">
        <f t="shared" si="5"/>
        <v>-397500</v>
      </c>
    </row>
    <row r="30" spans="1:12">
      <c r="A30" s="2" t="s">
        <v>18</v>
      </c>
      <c r="B30" s="2" t="s">
        <v>18</v>
      </c>
      <c r="C30" s="2" t="s">
        <v>19</v>
      </c>
      <c r="D30" s="9">
        <f t="shared" si="6"/>
        <v>-48333</v>
      </c>
      <c r="E30" s="9">
        <v>1130100</v>
      </c>
      <c r="F30" s="3">
        <f t="shared" si="3"/>
        <v>1081767</v>
      </c>
      <c r="G30" s="9">
        <v>1176300</v>
      </c>
      <c r="H30" s="3">
        <f t="shared" si="4"/>
        <v>-46200</v>
      </c>
      <c r="I30" s="3">
        <f t="shared" si="5"/>
        <v>-94533</v>
      </c>
    </row>
    <row r="31" spans="1:12">
      <c r="A31" s="2" t="s">
        <v>25</v>
      </c>
      <c r="B31" s="2" t="s">
        <v>25</v>
      </c>
      <c r="C31" s="2" t="s">
        <v>35</v>
      </c>
      <c r="D31" s="9">
        <v>0</v>
      </c>
      <c r="E31" s="9">
        <v>1990000</v>
      </c>
      <c r="F31" s="3">
        <f t="shared" si="3"/>
        <v>1990000</v>
      </c>
      <c r="G31" s="9">
        <v>2040000</v>
      </c>
      <c r="H31" s="3">
        <f t="shared" si="4"/>
        <v>-50000</v>
      </c>
      <c r="I31" s="3">
        <f t="shared" si="5"/>
        <v>-50000</v>
      </c>
    </row>
    <row r="32" spans="1:12">
      <c r="A32" s="2" t="s">
        <v>20</v>
      </c>
      <c r="B32" s="2" t="s">
        <v>21</v>
      </c>
      <c r="C32" s="2" t="s">
        <v>22</v>
      </c>
      <c r="D32" s="9">
        <f>MIN(I11,0)</f>
        <v>-17104</v>
      </c>
      <c r="E32" s="9">
        <v>777588</v>
      </c>
      <c r="F32" s="9">
        <f t="shared" si="3"/>
        <v>760484</v>
      </c>
      <c r="G32" s="9">
        <v>778000</v>
      </c>
      <c r="H32" s="9">
        <f t="shared" si="4"/>
        <v>-412</v>
      </c>
      <c r="I32" s="9">
        <f t="shared" si="5"/>
        <v>-17516</v>
      </c>
    </row>
    <row r="33" spans="1:9">
      <c r="A33" s="4"/>
      <c r="B33" s="4"/>
      <c r="C33" s="4" t="s">
        <v>23</v>
      </c>
      <c r="D33" s="5">
        <f t="shared" ref="D33:I33" si="7">SUM(D27:D32)</f>
        <v>-657405</v>
      </c>
      <c r="E33" s="5">
        <f t="shared" si="7"/>
        <v>37655888</v>
      </c>
      <c r="F33" s="5">
        <f t="shared" si="7"/>
        <v>36998483</v>
      </c>
      <c r="G33" s="5">
        <f t="shared" si="7"/>
        <v>37640300</v>
      </c>
      <c r="H33" s="5">
        <f t="shared" si="7"/>
        <v>15588</v>
      </c>
      <c r="I33" s="5">
        <f t="shared" si="7"/>
        <v>-641817</v>
      </c>
    </row>
    <row r="34" spans="1:9">
      <c r="A34" s="18" t="s">
        <v>24</v>
      </c>
      <c r="B34" s="18"/>
      <c r="C34" s="18"/>
      <c r="D34" s="18"/>
      <c r="E34" s="18"/>
      <c r="F34" s="18"/>
      <c r="G34" s="18"/>
      <c r="H34" s="18"/>
      <c r="I34" s="18"/>
    </row>
    <row r="35" spans="1:9">
      <c r="A35" s="2" t="s">
        <v>25</v>
      </c>
      <c r="B35" s="2" t="s">
        <v>25</v>
      </c>
      <c r="C35" s="2" t="s">
        <v>26</v>
      </c>
      <c r="D35" s="9">
        <f>MIN(I14,0)</f>
        <v>-68804</v>
      </c>
      <c r="E35" s="9">
        <v>1018600</v>
      </c>
      <c r="F35" s="3">
        <v>1032500</v>
      </c>
      <c r="G35" s="9">
        <v>996000</v>
      </c>
      <c r="H35" s="3">
        <f>E35-G35</f>
        <v>22600</v>
      </c>
      <c r="I35" s="3">
        <f>F35-G35</f>
        <v>36500</v>
      </c>
    </row>
    <row r="36" spans="1:9">
      <c r="A36" s="2" t="s">
        <v>27</v>
      </c>
      <c r="B36" s="2" t="s">
        <v>27</v>
      </c>
      <c r="C36" s="2" t="s">
        <v>28</v>
      </c>
      <c r="D36" s="9">
        <f>MIN(I15,0)</f>
        <v>0</v>
      </c>
      <c r="E36" s="9">
        <v>8070800</v>
      </c>
      <c r="F36" s="9">
        <f>D36+E36</f>
        <v>8070800</v>
      </c>
      <c r="G36" s="9">
        <v>8070800</v>
      </c>
      <c r="H36" s="9">
        <f>E36-G36</f>
        <v>0</v>
      </c>
      <c r="I36" s="9">
        <f>F36-G36</f>
        <v>0</v>
      </c>
    </row>
    <row r="37" spans="1:9">
      <c r="A37" s="4"/>
      <c r="B37" s="4"/>
      <c r="C37" s="4" t="s">
        <v>23</v>
      </c>
      <c r="D37" s="5">
        <f t="shared" ref="D37:I37" si="8">SUM(D35:D36)</f>
        <v>-68804</v>
      </c>
      <c r="E37" s="5">
        <f t="shared" si="8"/>
        <v>9089400</v>
      </c>
      <c r="F37" s="5">
        <f t="shared" si="8"/>
        <v>9103300</v>
      </c>
      <c r="G37" s="5">
        <f t="shared" si="8"/>
        <v>9066800</v>
      </c>
      <c r="H37" s="5">
        <f t="shared" si="8"/>
        <v>22600</v>
      </c>
      <c r="I37" s="5">
        <f t="shared" si="8"/>
        <v>36500</v>
      </c>
    </row>
    <row r="38" spans="1:9">
      <c r="A38" s="14"/>
      <c r="B38" s="14"/>
      <c r="C38" s="14"/>
      <c r="D38" s="14"/>
      <c r="E38" s="14"/>
      <c r="F38" s="14"/>
      <c r="G38" s="14"/>
      <c r="H38" s="14"/>
      <c r="I38" s="14"/>
    </row>
    <row r="39" spans="1:9" ht="13.8" thickBot="1">
      <c r="A39" s="6"/>
      <c r="B39" s="6"/>
      <c r="C39" s="6" t="s">
        <v>29</v>
      </c>
      <c r="D39" s="7">
        <f t="shared" ref="D39:I39" si="9">D33+D37</f>
        <v>-726209</v>
      </c>
      <c r="E39" s="7">
        <f t="shared" si="9"/>
        <v>46745288</v>
      </c>
      <c r="F39" s="7">
        <f t="shared" si="9"/>
        <v>46101783</v>
      </c>
      <c r="G39" s="7">
        <f t="shared" si="9"/>
        <v>46707100</v>
      </c>
      <c r="H39" s="7">
        <f t="shared" si="9"/>
        <v>38188</v>
      </c>
      <c r="I39" s="7">
        <f t="shared" si="9"/>
        <v>-605317</v>
      </c>
    </row>
  </sheetData>
  <mergeCells count="13">
    <mergeCell ref="A38:I38"/>
    <mergeCell ref="A21:I21"/>
    <mergeCell ref="A23:I23"/>
    <mergeCell ref="A25:C25"/>
    <mergeCell ref="A26:I26"/>
    <mergeCell ref="A34:I34"/>
    <mergeCell ref="J1:R1"/>
    <mergeCell ref="A17:I17"/>
    <mergeCell ref="A1:I1"/>
    <mergeCell ref="A3:I3"/>
    <mergeCell ref="A5:C5"/>
    <mergeCell ref="A6:I6"/>
    <mergeCell ref="A13:I1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Rapport&amp;KFF0000 &amp;K0000002020-10-23, VER 2020-2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4JXXJJFS64ZS-957833390-327</_dlc_DocId>
    <_dlc_DocIdUrl xmlns="465edb57-3a11-4ff8-9c43-7dc2da403828">
      <Url>https://sp.pensionsmyndigheten.se/ovr/ANSLAG/_layouts/15/DocIdRedir.aspx?ID=4JXXJJFS64ZS-957833390-327</Url>
      <Description>4JXXJJFS64ZS-957833390-327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8" ma:contentTypeDescription="" ma:contentTypeScope="" ma:versionID="32e2dd59aeaac4fff3643f5a6e0eca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Props1.xml><?xml version="1.0" encoding="utf-8"?>
<ds:datastoreItem xmlns:ds="http://schemas.openxmlformats.org/officeDocument/2006/customXml" ds:itemID="{301C5D6B-AE9E-400C-85D7-F1A53858429A}"/>
</file>

<file path=customXml/itemProps2.xml><?xml version="1.0" encoding="utf-8"?>
<ds:datastoreItem xmlns:ds="http://schemas.openxmlformats.org/officeDocument/2006/customXml" ds:itemID="{BD22304C-A22E-47F5-8E4B-B2D6848623CC}"/>
</file>

<file path=customXml/itemProps3.xml><?xml version="1.0" encoding="utf-8"?>
<ds:datastoreItem xmlns:ds="http://schemas.openxmlformats.org/officeDocument/2006/customXml" ds:itemID="{42C1A818-C2C7-4FF4-B783-456174BE0CD4}"/>
</file>

<file path=customXml/itemProps4.xml><?xml version="1.0" encoding="utf-8"?>
<ds:datastoreItem xmlns:ds="http://schemas.openxmlformats.org/officeDocument/2006/customXml" ds:itemID="{41D34EDA-6EC6-471E-8D88-D85BF9277707}"/>
</file>

<file path=customXml/itemProps5.xml><?xml version="1.0" encoding="utf-8"?>
<ds:datastoreItem xmlns:ds="http://schemas.openxmlformats.org/officeDocument/2006/customXml" ds:itemID="{D7E65243-AEAD-4B3E-BA0D-DD2A312F28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Manager/>
  <Company>SFA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Johan Söderberg</cp:lastModifiedBy>
  <cp:revision/>
  <dcterms:created xsi:type="dcterms:W3CDTF">2009-10-28T11:41:28Z</dcterms:created>
  <dcterms:modified xsi:type="dcterms:W3CDTF">2020-10-20T19:17:14Z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49d41bc8-1b4a-4faf-a106-c150cce607fc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