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Majprognos 2021/"/>
    </mc:Choice>
  </mc:AlternateContent>
  <xr:revisionPtr revIDLastSave="0" documentId="13_ncr:1_{09C5D135-732E-40CE-9A5D-378C4AA8142B}" xr6:coauthVersionLast="36" xr6:coauthVersionMax="36" xr10:uidLastSave="{00000000-0000-0000-0000-000000000000}"/>
  <bookViews>
    <workbookView xWindow="240" yWindow="72" windowWidth="16152" windowHeight="819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E13" i="1" l="1"/>
  <c r="G13" i="1"/>
  <c r="G19" i="1" s="1"/>
  <c r="J13" i="1"/>
  <c r="E17" i="1"/>
  <c r="G17" i="1"/>
  <c r="J17" i="1"/>
  <c r="H16" i="1"/>
  <c r="F16" i="1"/>
  <c r="H15" i="1"/>
  <c r="H17" i="1"/>
  <c r="H12" i="1"/>
  <c r="H11" i="1"/>
  <c r="F11" i="1"/>
  <c r="K11" i="1"/>
  <c r="L11" i="1"/>
  <c r="H10" i="1"/>
  <c r="F10" i="1"/>
  <c r="H9" i="1"/>
  <c r="F9" i="1"/>
  <c r="I9" i="1" s="1"/>
  <c r="H8" i="1"/>
  <c r="H7" i="1"/>
  <c r="F7" i="1"/>
  <c r="K7" i="1" s="1"/>
  <c r="F8" i="1"/>
  <c r="F15" i="1"/>
  <c r="J19" i="1"/>
  <c r="E19" i="1"/>
  <c r="K10" i="1"/>
  <c r="L10" i="1"/>
  <c r="I10" i="1"/>
  <c r="K16" i="1"/>
  <c r="L16" i="1"/>
  <c r="I16" i="1"/>
  <c r="K15" i="1"/>
  <c r="I15" i="1"/>
  <c r="I17" i="1"/>
  <c r="F17" i="1"/>
  <c r="I7" i="1"/>
  <c r="D17" i="1"/>
  <c r="I11" i="1"/>
  <c r="I8" i="1"/>
  <c r="K8" i="1"/>
  <c r="L8" i="1"/>
  <c r="F12" i="1"/>
  <c r="D13" i="1"/>
  <c r="D19" i="1" s="1"/>
  <c r="K17" i="1"/>
  <c r="L15" i="1"/>
  <c r="L17" i="1" s="1"/>
  <c r="K12" i="1"/>
  <c r="I12" i="1"/>
  <c r="L12" i="1"/>
  <c r="H13" i="1" l="1"/>
  <c r="H19" i="1" s="1"/>
  <c r="K9" i="1"/>
  <c r="L9" i="1" s="1"/>
  <c r="I13" i="1"/>
  <c r="I19" i="1" s="1"/>
  <c r="L7" i="1"/>
  <c r="L13" i="1" s="1"/>
  <c r="L19" i="1" s="1"/>
  <c r="K13" i="1"/>
  <c r="K19" i="1" s="1"/>
  <c r="F13" i="1"/>
  <c r="F19" i="1" s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<sst xmlns="http://schemas.openxmlformats.org/spreadsheetml/2006/main" count="40" uniqueCount="31">
  <si>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2021</t>
  </si>
  <si>
    <t>Belopp anges i 1000-tals kronor</t>
  </si>
  <si>
    <t>Ingående överföringsbelopp från 2020</t>
  </si>
  <si>
    <t>Anslag år 2021</t>
  </si>
  <si>
    <t>Tilldelade medel 2021</t>
  </si>
  <si>
    <t>Prognos för 2021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</si>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</sst>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Layout" zoomScaleNormal="100" workbookViewId="0">
      <selection activeCell="K3" sqref="K3"/>
    </sheetView>
  </sheetViews>
  <sheetFormatPr defaultRowHeight="13.2"/>
  <cols>
    <col min="1" max="1" width="6.44140625" customWidth="1"/>
    <col min="2" max="2" width="5.88671875" customWidth="1"/>
    <col min="3" max="3" width="23.5546875" customWidth="1"/>
    <col min="4" max="5" width="11.6640625" customWidth="1"/>
    <col min="6" max="6" width="11.88671875" customWidth="1"/>
    <col min="7" max="8" width="11.6640625" customWidth="1"/>
    <col min="9" max="9" width="11.109375" customWidth="1"/>
    <col min="10" max="10" width="10.5546875" customWidth="1"/>
    <col min="11" max="11" width="12.109375" customWidth="1"/>
    <col min="12" max="12" width="9.33203125" customWidth="1"/>
  </cols>
  <sheetData>
    <row r="1" spans="1:12" ht="13.8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>
      <c r="A2" s="10"/>
      <c r="B2" s="10"/>
      <c r="C2" s="10"/>
      <c r="D2" s="10"/>
      <c r="E2" s="10"/>
      <c r="F2" s="10"/>
      <c r="G2" s="10"/>
      <c r="H2" s="10"/>
      <c r="I2" s="10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ht="13.8" thickBot="1">
      <c r="A4" s="10"/>
      <c r="B4" s="10"/>
      <c r="C4" s="10"/>
      <c r="D4" s="10"/>
      <c r="E4" s="10"/>
      <c r="F4" s="10"/>
      <c r="G4" s="10"/>
      <c r="H4" s="10"/>
      <c r="I4" s="10"/>
    </row>
    <row r="5" spans="1:12" ht="29.4" thickBot="1">
      <c r="A5" s="17"/>
      <c r="B5" s="17"/>
      <c r="C5" s="17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>
      <c r="A6" s="11" t="s">
        <v>11</v>
      </c>
      <c r="B6" s="11"/>
      <c r="C6" s="11"/>
      <c r="D6" s="11"/>
      <c r="E6" s="11"/>
      <c r="F6" s="11"/>
      <c r="G6" s="11"/>
      <c r="H6" s="11"/>
      <c r="I6" s="11"/>
    </row>
    <row r="7" spans="1:12">
      <c r="A7" s="2" t="s">
        <v>12</v>
      </c>
      <c r="B7" s="2" t="s">
        <v>12</v>
      </c>
      <c r="C7" s="2" t="s">
        <v>13</v>
      </c>
      <c r="D7" s="9">
        <v>0</v>
      </c>
      <c r="E7" s="9">
        <v>14141100</v>
      </c>
      <c r="F7" s="3">
        <f t="shared" ref="F7:F12" si="0">D7+E7</f>
        <v>14141100</v>
      </c>
      <c r="G7" s="9">
        <v>13985800</v>
      </c>
      <c r="H7" s="3">
        <f t="shared" ref="H7:H12" si="1">E7-G7</f>
        <v>155300</v>
      </c>
      <c r="I7" s="3">
        <f t="shared" ref="I7:I12" si="2">F7-G7</f>
        <v>155300</v>
      </c>
      <c r="J7" s="9">
        <v>707055</v>
      </c>
      <c r="K7" s="3">
        <f t="shared" ref="K7:K12" si="3">F7+J7</f>
        <v>14848155</v>
      </c>
      <c r="L7" s="3">
        <f t="shared" ref="L7:L12" si="4"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-225996</v>
      </c>
      <c r="E8" s="9">
        <v>9343300</v>
      </c>
      <c r="F8" s="3">
        <f t="shared" si="0"/>
        <v>9117304</v>
      </c>
      <c r="G8" s="9">
        <v>9351100</v>
      </c>
      <c r="H8" s="3">
        <f t="shared" si="1"/>
        <v>-7800</v>
      </c>
      <c r="I8" s="3">
        <f t="shared" si="2"/>
        <v>-233796</v>
      </c>
      <c r="J8" s="9">
        <v>467165</v>
      </c>
      <c r="K8" s="9">
        <f t="shared" si="3"/>
        <v>9584469</v>
      </c>
      <c r="L8" s="9">
        <f t="shared" si="4"/>
        <v>0</v>
      </c>
    </row>
    <row r="9" spans="1:12">
      <c r="A9" s="2" t="s">
        <v>16</v>
      </c>
      <c r="B9" s="2" t="s">
        <v>16</v>
      </c>
      <c r="C9" s="2" t="s">
        <v>17</v>
      </c>
      <c r="D9" s="9">
        <v>-387770</v>
      </c>
      <c r="E9" s="9">
        <v>10273800</v>
      </c>
      <c r="F9" s="3">
        <f t="shared" si="0"/>
        <v>9886030</v>
      </c>
      <c r="G9" s="9">
        <v>10447400</v>
      </c>
      <c r="H9" s="3">
        <f t="shared" si="1"/>
        <v>-173600</v>
      </c>
      <c r="I9" s="3">
        <f t="shared" si="2"/>
        <v>-561370</v>
      </c>
      <c r="J9" s="9">
        <v>513690</v>
      </c>
      <c r="K9" s="3">
        <f t="shared" si="3"/>
        <v>10399720</v>
      </c>
      <c r="L9" s="3">
        <f t="shared" si="4"/>
        <v>-47680</v>
      </c>
    </row>
    <row r="10" spans="1:12">
      <c r="A10" s="2" t="s">
        <v>18</v>
      </c>
      <c r="B10" s="2" t="s">
        <v>18</v>
      </c>
      <c r="C10" s="2" t="s">
        <v>19</v>
      </c>
      <c r="D10" s="9">
        <v>-52982</v>
      </c>
      <c r="E10" s="9">
        <v>1190100</v>
      </c>
      <c r="F10" s="3">
        <f t="shared" si="0"/>
        <v>1137118</v>
      </c>
      <c r="G10" s="9">
        <v>1182400</v>
      </c>
      <c r="H10" s="3">
        <f t="shared" si="1"/>
        <v>7700</v>
      </c>
      <c r="I10" s="3">
        <f t="shared" si="2"/>
        <v>-45282</v>
      </c>
      <c r="J10" s="9">
        <v>59505</v>
      </c>
      <c r="K10" s="3">
        <f t="shared" si="3"/>
        <v>1196623</v>
      </c>
      <c r="L10" s="3">
        <f t="shared" si="4"/>
        <v>0</v>
      </c>
    </row>
    <row r="11" spans="1:12">
      <c r="A11" s="2" t="s">
        <v>20</v>
      </c>
      <c r="B11" s="2" t="s">
        <v>20</v>
      </c>
      <c r="C11" s="2" t="s">
        <v>21</v>
      </c>
      <c r="D11" s="9">
        <v>0</v>
      </c>
      <c r="E11" s="9">
        <v>1990000</v>
      </c>
      <c r="F11" s="3">
        <f t="shared" si="0"/>
        <v>1990000</v>
      </c>
      <c r="G11" s="9">
        <v>2029000</v>
      </c>
      <c r="H11" s="3">
        <f t="shared" si="1"/>
        <v>-39000</v>
      </c>
      <c r="I11" s="3">
        <f t="shared" si="2"/>
        <v>-39000</v>
      </c>
      <c r="J11" s="9">
        <v>99500</v>
      </c>
      <c r="K11" s="9">
        <f t="shared" si="3"/>
        <v>2089500</v>
      </c>
      <c r="L11" s="3">
        <f t="shared" si="4"/>
        <v>0</v>
      </c>
    </row>
    <row r="12" spans="1:12">
      <c r="A12" s="2" t="s">
        <v>22</v>
      </c>
      <c r="B12" s="2" t="s">
        <v>23</v>
      </c>
      <c r="C12" s="2" t="s">
        <v>24</v>
      </c>
      <c r="D12" s="9">
        <v>-10125</v>
      </c>
      <c r="E12" s="9">
        <v>777588</v>
      </c>
      <c r="F12" s="9">
        <f t="shared" si="0"/>
        <v>767463</v>
      </c>
      <c r="G12" s="9">
        <v>778000</v>
      </c>
      <c r="H12" s="9">
        <f t="shared" si="1"/>
        <v>-412</v>
      </c>
      <c r="I12" s="9">
        <f t="shared" si="2"/>
        <v>-10537</v>
      </c>
      <c r="J12" s="9">
        <v>23327</v>
      </c>
      <c r="K12" s="9">
        <f t="shared" si="3"/>
        <v>790790</v>
      </c>
      <c r="L12" s="3">
        <f t="shared" si="4"/>
        <v>0</v>
      </c>
    </row>
    <row r="13" spans="1:12">
      <c r="A13" s="4"/>
      <c r="B13" s="4"/>
      <c r="C13" s="4" t="s">
        <v>25</v>
      </c>
      <c r="D13" s="5">
        <f t="shared" ref="D13:K13" si="5">SUM(D7:D12)</f>
        <v>-676873</v>
      </c>
      <c r="E13" s="5">
        <f t="shared" si="5"/>
        <v>37715888</v>
      </c>
      <c r="F13" s="5">
        <f t="shared" si="5"/>
        <v>37039015</v>
      </c>
      <c r="G13" s="5">
        <f t="shared" si="5"/>
        <v>37773700</v>
      </c>
      <c r="H13" s="5">
        <f t="shared" si="5"/>
        <v>-57812</v>
      </c>
      <c r="I13" s="5">
        <f t="shared" si="5"/>
        <v>-734685</v>
      </c>
      <c r="J13" s="5">
        <f t="shared" si="5"/>
        <v>1870242</v>
      </c>
      <c r="K13" s="5">
        <f t="shared" si="5"/>
        <v>38909257</v>
      </c>
      <c r="L13" s="5">
        <f>SUM(L7:L12)</f>
        <v>-47680</v>
      </c>
    </row>
    <row r="14" spans="1:12" ht="12.75" customHeight="1">
      <c r="A14" s="11" t="s">
        <v>26</v>
      </c>
      <c r="B14" s="11"/>
      <c r="C14" s="11"/>
      <c r="D14" s="11"/>
      <c r="E14" s="11"/>
      <c r="F14" s="11"/>
      <c r="G14" s="11"/>
      <c r="H14" s="11"/>
      <c r="I14" s="11"/>
    </row>
    <row r="15" spans="1:12" ht="12.75" customHeight="1">
      <c r="A15" s="2" t="s">
        <v>20</v>
      </c>
      <c r="B15" s="2" t="s">
        <v>20</v>
      </c>
      <c r="C15" s="2" t="s">
        <v>27</v>
      </c>
      <c r="D15" s="9">
        <v>-69480</v>
      </c>
      <c r="E15" s="9">
        <v>1018600</v>
      </c>
      <c r="F15" s="9">
        <f t="shared" ref="F15" si="6">D15+E15</f>
        <v>949120</v>
      </c>
      <c r="G15" s="9">
        <v>1015900</v>
      </c>
      <c r="H15" s="3">
        <f>E15-G15</f>
        <v>2700</v>
      </c>
      <c r="I15" s="3">
        <f>F15-G15</f>
        <v>-66780</v>
      </c>
      <c r="J15" s="9">
        <v>50930</v>
      </c>
      <c r="K15" s="3">
        <f>F15+J15</f>
        <v>1000050</v>
      </c>
      <c r="L15" s="3">
        <f>(K15-G15)*((K15-G15)&lt;0)</f>
        <v>-15850</v>
      </c>
    </row>
    <row r="16" spans="1:12">
      <c r="A16" s="2" t="s">
        <v>28</v>
      </c>
      <c r="B16" s="2" t="s">
        <v>28</v>
      </c>
      <c r="C16" s="2" t="s">
        <v>29</v>
      </c>
      <c r="D16" s="9">
        <v>0</v>
      </c>
      <c r="E16" s="9">
        <v>8070800</v>
      </c>
      <c r="F16" s="9">
        <f>D16+E16</f>
        <v>8070800</v>
      </c>
      <c r="G16" s="9">
        <v>8070800</v>
      </c>
      <c r="H16" s="9">
        <f>E16-G16</f>
        <v>0</v>
      </c>
      <c r="I16" s="9">
        <f>F16-G16</f>
        <v>0</v>
      </c>
      <c r="J16" s="9">
        <v>0</v>
      </c>
      <c r="K16" s="3">
        <f>F16+J16</f>
        <v>8070800</v>
      </c>
      <c r="L16" s="3">
        <f>(K16-G16)*((K16-G16)&lt;0)</f>
        <v>0</v>
      </c>
    </row>
    <row r="17" spans="1:12">
      <c r="A17" s="4"/>
      <c r="B17" s="4"/>
      <c r="C17" s="4" t="s">
        <v>25</v>
      </c>
      <c r="D17" s="5">
        <f t="shared" ref="D17:K17" si="7">SUM(D15:D16)</f>
        <v>-69480</v>
      </c>
      <c r="E17" s="5">
        <f t="shared" si="7"/>
        <v>9089400</v>
      </c>
      <c r="F17" s="5">
        <f t="shared" si="7"/>
        <v>9019920</v>
      </c>
      <c r="G17" s="5">
        <f t="shared" si="7"/>
        <v>9086700</v>
      </c>
      <c r="H17" s="5">
        <f t="shared" si="7"/>
        <v>2700</v>
      </c>
      <c r="I17" s="5">
        <f t="shared" si="7"/>
        <v>-66780</v>
      </c>
      <c r="J17" s="5">
        <f t="shared" si="7"/>
        <v>50930</v>
      </c>
      <c r="K17" s="5">
        <f t="shared" si="7"/>
        <v>9070850</v>
      </c>
      <c r="L17" s="5">
        <f>SUM(L15:L16)</f>
        <v>-15850</v>
      </c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</row>
    <row r="19" spans="1:12" ht="13.8" thickBot="1">
      <c r="A19" s="6"/>
      <c r="B19" s="6"/>
      <c r="C19" s="6" t="s">
        <v>30</v>
      </c>
      <c r="D19" s="7">
        <f t="shared" ref="D19:K19" si="8">D13+D17</f>
        <v>-746353</v>
      </c>
      <c r="E19" s="7">
        <f t="shared" si="8"/>
        <v>46805288</v>
      </c>
      <c r="F19" s="7">
        <f t="shared" si="8"/>
        <v>46058935</v>
      </c>
      <c r="G19" s="7">
        <f t="shared" si="8"/>
        <v>46860400</v>
      </c>
      <c r="H19" s="7">
        <f t="shared" si="8"/>
        <v>-55112</v>
      </c>
      <c r="I19" s="7">
        <f t="shared" si="8"/>
        <v>-801465</v>
      </c>
      <c r="J19" s="7">
        <f t="shared" si="8"/>
        <v>1921172</v>
      </c>
      <c r="K19" s="7">
        <f t="shared" si="8"/>
        <v>47980107</v>
      </c>
      <c r="L19" s="7">
        <f>L13+L17</f>
        <v>-63530</v>
      </c>
    </row>
  </sheetData>
  <mergeCells count="6">
    <mergeCell ref="A14:I14"/>
    <mergeCell ref="A18:I18"/>
    <mergeCell ref="A1:I1"/>
    <mergeCell ref="A3:I3"/>
    <mergeCell ref="A5:C5"/>
    <mergeCell ref="A6:I6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&amp;K0000002021-04-29, VER 2021-3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4JXXJJFS64ZS-957833390-375</_dlc_DocId>
    <_dlc_DocIdUrl xmlns="465edb57-3a11-4ff8-9c43-7dc2da403828">
      <Url>https://sp.pensionsmyndigheten.se/ovr/ANSLAG/_layouts/15/DocIdRedir.aspx?ID=4JXXJJFS64ZS-957833390-375</Url>
      <Description>4JXXJJFS64ZS-957833390-375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E65243-AEAD-4B3E-BA0D-DD2A312F284B}"/>
</file>

<file path=customXml/itemProps2.xml><?xml version="1.0" encoding="utf-8"?>
<ds:datastoreItem xmlns:ds="http://schemas.openxmlformats.org/officeDocument/2006/customXml" ds:itemID="{41D34EDA-6EC6-471E-8D88-D85BF9277707}"/>
</file>

<file path=customXml/itemProps3.xml><?xml version="1.0" encoding="utf-8"?>
<ds:datastoreItem xmlns:ds="http://schemas.openxmlformats.org/officeDocument/2006/customXml" ds:itemID="{463217E4-1E2E-4310-A927-DD3E1026CF4E}"/>
</file>

<file path=customXml/itemProps4.xml><?xml version="1.0" encoding="utf-8"?>
<ds:datastoreItem xmlns:ds="http://schemas.openxmlformats.org/officeDocument/2006/customXml" ds:itemID="{BD22304C-A22E-47F5-8E4B-B2D6848623CC}"/>
</file>

<file path=customXml/itemProps5.xml><?xml version="1.0" encoding="utf-8"?>
<ds:datastoreItem xmlns:ds="http://schemas.openxmlformats.org/officeDocument/2006/customXml" ds:itemID="{301C5D6B-AE9E-400C-85D7-F1A538584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2021-04-27T08:10:59Z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6e8c4033-996f-4e8b-abc4-10b37e46018f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