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1/Juliprognos 2021/"/>
    </mc:Choice>
  </mc:AlternateContent>
  <xr:revisionPtr revIDLastSave="0" documentId="13_ncr:1_{77F57B71-0979-45E4-B94B-E6C0963A7A33}" xr6:coauthVersionLast="36" xr6:coauthVersionMax="36" xr10:uidLastSave="{00000000-0000-0000-0000-000000000000}"/>
  <bookViews>
    <workbookView xWindow="-24" yWindow="-24" windowWidth="11328" windowHeight="11760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G20" i="3" l="1"/>
  <c r="H20" i="3"/>
  <c r="I20" i="3"/>
  <c r="J20" i="3"/>
  <c r="K20" i="3"/>
  <c r="L20" i="3"/>
  <c r="F20" i="3"/>
  <c r="G19" i="3"/>
  <c r="H19" i="3"/>
  <c r="I19" i="3"/>
  <c r="J19" i="3"/>
  <c r="K19" i="3"/>
  <c r="L19" i="3"/>
  <c r="F19" i="3"/>
  <c r="G11" i="3"/>
  <c r="H11" i="3"/>
  <c r="I11" i="3"/>
  <c r="J11" i="3"/>
  <c r="K11" i="3"/>
  <c r="L11" i="3"/>
  <c r="F11" i="3"/>
  <c r="G12" i="3"/>
  <c r="G15" i="3"/>
  <c r="G21" i="3"/>
  <c r="G22" i="3"/>
  <c r="H12" i="3"/>
  <c r="I12" i="3"/>
  <c r="J12" i="3"/>
  <c r="K12" i="3"/>
  <c r="L12" i="3"/>
  <c r="F12" i="3"/>
  <c r="F15" i="3"/>
  <c r="L10" i="3"/>
  <c r="G10" i="3"/>
  <c r="H10" i="3"/>
  <c r="I10" i="3"/>
  <c r="J10" i="3"/>
  <c r="K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L5" i="3"/>
  <c r="K5" i="3"/>
  <c r="J5" i="3"/>
  <c r="I5" i="3"/>
  <c r="H5" i="3"/>
  <c r="G5" i="3"/>
  <c r="F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L15" i="3"/>
  <c r="L21" i="3"/>
  <c r="L22" i="3"/>
  <c r="L24" i="3"/>
  <c r="K15" i="3"/>
  <c r="K21" i="3"/>
  <c r="K22" i="3"/>
  <c r="K24" i="3"/>
  <c r="J15" i="3"/>
  <c r="J21" i="3"/>
  <c r="J22" i="3"/>
  <c r="J24" i="3"/>
  <c r="I15" i="3"/>
  <c r="I21" i="3"/>
  <c r="I22" i="3"/>
  <c r="I24" i="3"/>
  <c r="H15" i="3"/>
  <c r="H21" i="3"/>
  <c r="H22" i="3"/>
  <c r="H24" i="3"/>
  <c r="F16" i="3"/>
  <c r="F21" i="3"/>
  <c r="F22" i="3"/>
  <c r="F24" i="3"/>
  <c r="G16" i="3"/>
  <c r="G24" i="3"/>
  <c r="H16" i="3"/>
  <c r="J16" i="3"/>
  <c r="I16" i="3"/>
  <c r="L16" i="3"/>
  <c r="K16" i="3"/>
</calcChain>
</file>

<file path=xl/sharedStrings.xml><?xml version="1.0" encoding="utf-8"?>
<sst xmlns="http://schemas.openxmlformats.org/spreadsheetml/2006/main" count="198" uniqueCount="179">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</sst>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sz val="12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69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5" fontId="7" fillId="0" borderId="0" applyFont="0" applyFill="0" applyBorder="0" applyAlignment="0" applyProtection="0"/>
    <xf numFmtId="0" fontId="42" fillId="13" borderId="9" applyNumberFormat="0" applyAlignment="0" applyProtection="0"/>
    <xf numFmtId="16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9" fillId="0" borderId="0">
      <protection locked="0"/>
    </xf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protection locked="0"/>
    </xf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1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>
      <protection locked="0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69" fontId="41" fillId="0" borderId="0" xfId="69"/>
    <xf numFmtId="169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8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8" fontId="8" fillId="0" borderId="0" xfId="0" applyNumberFormat="1" applyFont="1"/>
    <xf numFmtId="166" fontId="8" fillId="0" borderId="0" xfId="0" applyNumberFormat="1" applyFont="1"/>
    <xf numFmtId="4" fontId="8" fillId="0" borderId="0" xfId="0" applyNumberFormat="1" applyFont="1"/>
    <xf numFmtId="170" fontId="8" fillId="0" borderId="0" xfId="0" applyNumberFormat="1" applyFont="1"/>
    <xf numFmtId="0" fontId="54" fillId="0" borderId="0" xfId="0" applyFont="1" applyAlignment="1">
      <alignment vertical="center"/>
    </xf>
    <xf numFmtId="166" fontId="0" fillId="0" borderId="0" xfId="0" applyNumberFormat="1"/>
    <xf numFmtId="0" fontId="56" fillId="0" borderId="0" xfId="0" applyFont="1"/>
    <xf numFmtId="0" fontId="57" fillId="0" borderId="0" xfId="0" applyFont="1"/>
    <xf numFmtId="0" fontId="56" fillId="0" borderId="16" xfId="0" applyFont="1" applyBorder="1" applyAlignment="1">
      <alignment vertical="center"/>
    </xf>
    <xf numFmtId="0" fontId="58" fillId="0" borderId="0" xfId="0" applyFont="1"/>
    <xf numFmtId="3" fontId="57" fillId="0" borderId="0" xfId="0" applyNumberFormat="1" applyFont="1"/>
    <xf numFmtId="3" fontId="56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7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6" fontId="23" fillId="0" borderId="0" xfId="0" applyNumberFormat="1" applyFont="1"/>
    <xf numFmtId="167" fontId="8" fillId="0" borderId="0" xfId="0" applyNumberFormat="1" applyFont="1"/>
    <xf numFmtId="172" fontId="8" fillId="0" borderId="0" xfId="126" applyNumberFormat="1"/>
    <xf numFmtId="0" fontId="63" fillId="0" borderId="0" xfId="0" applyFont="1"/>
    <xf numFmtId="20" fontId="14" fillId="0" borderId="16" xfId="0" quotePrefix="1" applyNumberFormat="1" applyFont="1" applyBorder="1" applyAlignment="1">
      <alignment vertical="center"/>
    </xf>
    <xf numFmtId="3" fontId="7" fillId="0" borderId="0" xfId="0" quotePrefix="1" applyNumberFormat="1" applyFont="1" applyAlignment="1">
      <alignment horizontal="right"/>
    </xf>
    <xf numFmtId="173" fontId="8" fillId="0" borderId="0" xfId="143" applyNumberFormat="1"/>
    <xf numFmtId="174" fontId="8" fillId="0" borderId="0" xfId="143" applyNumberFormat="1"/>
    <xf numFmtId="0" fontId="65" fillId="0" borderId="0" xfId="0" applyFont="1" applyAlignment="1">
      <alignment vertical="center"/>
    </xf>
    <xf numFmtId="4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builtinId="10" customBuiltin="1"/>
    <cellStyle name="Bad" xfId="44" xr:uid="{00000000-0005-0000-0000-00002B000000}"/>
    <cellStyle name="Beräkning" xfId="45" builtinId="22" customBuiltin="1"/>
    <cellStyle name="Bra" xfId="46" builtinId="26" customBuiltin="1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 xr:uid="{00000000-0005-0000-0000-000037000000}"/>
    <cellStyle name="Explanatory Text" xfId="50" xr:uid="{00000000-0005-0000-0000-000038000000}"/>
    <cellStyle name="Förklarande text" xfId="57" builtinId="53" customBuiltin="1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put" xfId="64" xr:uid="{00000000-0005-0000-0000-000040000000}"/>
    <cellStyle name="Kontrollcell" xfId="65" builtinId="23" customBuiltin="1"/>
    <cellStyle name="Linked Cell" xfId="66" xr:uid="{00000000-0005-0000-0000-000042000000}"/>
    <cellStyle name="Länkad cell" xfId="67" builtinId="24" customBuiltin="1"/>
    <cellStyle name="Neutral" xfId="68" builtinId="28" customBuiltin="1"/>
    <cellStyle name="Normal" xfId="0" builtinId="0"/>
    <cellStyle name="Normal 10" xfId="146" xr:uid="{00000000-0005-0000-0000-000046000000}"/>
    <cellStyle name="Normal 11" xfId="147" xr:uid="{00000000-0005-0000-0000-000047000000}"/>
    <cellStyle name="Normal 12" xfId="148" xr:uid="{00000000-0005-0000-0000-000048000000}"/>
    <cellStyle name="Normal 13" xfId="159" xr:uid="{00000000-0005-0000-0000-000049000000}"/>
    <cellStyle name="Normal 14" xfId="167" xr:uid="{00000000-0005-0000-0000-00004A000000}"/>
    <cellStyle name="Normal 15" xfId="172" xr:uid="{00000000-0005-0000-0000-00004B00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0" xfId="255" xr:uid="{00000000-0005-0000-0000-000086000000}"/>
    <cellStyle name="Normal 4" xfId="134" xr:uid="{00000000-0005-0000-0000-000087000000}"/>
    <cellStyle name="Normal 4 2" xfId="183" xr:uid="{00000000-0005-0000-0000-000088000000}"/>
    <cellStyle name="Normal 5" xfId="136" xr:uid="{00000000-0005-0000-0000-000089000000}"/>
    <cellStyle name="Normal 5 2" xfId="201" xr:uid="{00000000-0005-0000-0000-00008A000000}"/>
    <cellStyle name="Normal 6" xfId="138" xr:uid="{00000000-0005-0000-0000-00008B000000}"/>
    <cellStyle name="Normal 6 2" xfId="198" xr:uid="{00000000-0005-0000-0000-00008C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8" xfId="142" xr:uid="{00000000-0005-0000-0000-000090000000}"/>
    <cellStyle name="Normal 9" xfId="144" xr:uid="{00000000-0005-0000-0000-000091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 2" xfId="126" xr:uid="{00000000-0005-0000-0000-000095000000}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tyle 25" xfId="115" xr:uid="{00000000-0005-0000-0000-0000C7000000}"/>
    <cellStyle name="Summa" xfId="116" builtinId="25" customBuiltin="1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Valuta (0)_LSPmm" xfId="121" xr:uid="{00000000-0005-0000-0000-00000B010000}"/>
    <cellStyle name="Warning Text" xfId="122" xr:uid="{00000000-0005-0000-0000-00000C010000}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335.06099999999998</c:v>
                </c:pt>
                <c:pt idx="4">
                  <c:v>345.68700000000001</c:v>
                </c:pt>
                <c:pt idx="5">
                  <c:v>355.84500000000003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17.88</c:v>
                </c:pt>
                <c:pt idx="4">
                  <c:v>21.492000000000001</c:v>
                </c:pt>
                <c:pt idx="5">
                  <c:v>24.600999999999999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46.170699999999997</c:v>
                </c:pt>
                <c:pt idx="4">
                  <c:v>49.570300000000003</c:v>
                </c:pt>
                <c:pt idx="5">
                  <c:v>49.2821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Diagram!$F$18:$L$18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Diagram!$F$19:$L$19</c:f>
              <c:numCache>
                <c:formatCode>#,##0</c:formatCode>
                <c:ptCount val="7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335.06099999999998</c:v>
                </c:pt>
                <c:pt idx="4">
                  <c:v>345.68700000000001</c:v>
                </c:pt>
                <c:pt idx="5">
                  <c:v>355.84500000000003</c:v>
                </c:pt>
                <c:pt idx="6">
                  <c:v>366.44400000000002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Diagram!$F$18:$L$18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Diagram!$F$20:$L$20</c:f>
              <c:numCache>
                <c:formatCode>#,##0</c:formatCode>
                <c:ptCount val="7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17.88</c:v>
                </c:pt>
                <c:pt idx="4">
                  <c:v>21.492000000000001</c:v>
                </c:pt>
                <c:pt idx="5">
                  <c:v>24.600999999999999</c:v>
                </c:pt>
                <c:pt idx="6">
                  <c:v>27.951000000000001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Diagram!$F$18:$L$18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Diagram!$F$21:$L$21</c:f>
              <c:numCache>
                <c:formatCode>#,##0</c:formatCode>
                <c:ptCount val="7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46.170699999999997</c:v>
                </c:pt>
                <c:pt idx="4">
                  <c:v>49.570300000000003</c:v>
                </c:pt>
                <c:pt idx="5">
                  <c:v>49.2821</c:v>
                </c:pt>
                <c:pt idx="6">
                  <c:v>49.347999999999999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Diagram!$F$18:$L$18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Diagram!$F$22:$L$22</c:f>
              <c:numCache>
                <c:formatCode>#,##0</c:formatCode>
                <c:ptCount val="7"/>
                <c:pt idx="0">
                  <c:v>360.0464662952246</c:v>
                </c:pt>
                <c:pt idx="1">
                  <c:v>371.56285543369313</c:v>
                </c:pt>
                <c:pt idx="2">
                  <c:v>388.92670918731835</c:v>
                </c:pt>
                <c:pt idx="3">
                  <c:v>399.11169999999998</c:v>
                </c:pt>
                <c:pt idx="4">
                  <c:v>416.74930000000006</c:v>
                </c:pt>
                <c:pt idx="5">
                  <c:v>429.72810000000004</c:v>
                </c:pt>
                <c:pt idx="6">
                  <c:v>443.74300000000005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80" zoomScaleNormal="80" workbookViewId="0" xr3:uid="{AEA406A1-0E4B-5B11-9CD5-51D6E497D94C}">
      <pane xSplit="1" ySplit="3" topLeftCell="B137" activePane="bottomRight" state="frozen"/>
      <selection pane="bottomRight" activeCell="Q150" sqref="Q150"/>
      <selection pane="bottomLeft" activeCell="A4" sqref="A4"/>
      <selection pane="topRight" activeCell="B1" sqref="B1"/>
    </sheetView>
  </sheetViews>
  <sheetFormatPr defaultColWidth="9.140625" defaultRowHeight="12.4"/>
  <cols>
    <col min="1" max="1" width="0.42578125" style="13" customWidth="1"/>
    <col min="2" max="2" width="2.5703125" style="13" customWidth="1"/>
    <col min="3" max="3" width="1.7109375" style="13" customWidth="1"/>
    <col min="4" max="4" width="2" style="13" customWidth="1"/>
    <col min="5" max="5" width="47.140625" style="13" customWidth="1"/>
    <col min="6" max="11" width="13.7109375" style="13" customWidth="1"/>
    <col min="12" max="12" width="13.42578125" style="13" customWidth="1"/>
    <col min="13" max="16384" width="9.140625" style="13"/>
  </cols>
  <sheetData>
    <row r="1" spans="1:12" ht="17.4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3.5" customHeight="1">
      <c r="A2" s="5"/>
      <c r="B2" s="20"/>
      <c r="C2" s="2"/>
      <c r="D2" s="2"/>
      <c r="E2" s="2"/>
      <c r="F2" s="20"/>
      <c r="G2" s="20"/>
      <c r="H2" s="20"/>
      <c r="I2" s="20"/>
      <c r="J2" s="20"/>
      <c r="K2" s="20"/>
      <c r="L2" s="20"/>
    </row>
    <row r="3" spans="1:12" ht="15.4">
      <c r="A3" s="3" t="s">
        <v>1</v>
      </c>
      <c r="B3" s="2"/>
      <c r="C3" s="2"/>
      <c r="D3" s="2"/>
      <c r="E3" s="2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</row>
    <row r="4" spans="1:12" ht="15.4">
      <c r="A4" s="2"/>
      <c r="B4" s="2"/>
      <c r="C4" s="2"/>
      <c r="D4" s="2"/>
      <c r="E4" s="2"/>
      <c r="F4" s="20"/>
      <c r="G4" s="20"/>
      <c r="H4" s="20"/>
      <c r="I4" s="20"/>
      <c r="J4" s="20"/>
      <c r="K4" s="20"/>
      <c r="L4" s="20"/>
    </row>
    <row r="5" spans="1:12" ht="15.4">
      <c r="A5" s="2"/>
      <c r="B5" s="2" t="s">
        <v>2</v>
      </c>
      <c r="C5" s="2"/>
      <c r="D5" s="2"/>
      <c r="E5" s="2"/>
      <c r="F5" s="48">
        <v>4.8449725571437341</v>
      </c>
      <c r="G5" s="48">
        <v>3.8208242024225347</v>
      </c>
      <c r="H5" s="48">
        <v>0.90006031487070981</v>
      </c>
      <c r="I5" s="48">
        <v>4.9835800018385168</v>
      </c>
      <c r="J5" s="48">
        <v>4.5407735064361798</v>
      </c>
      <c r="K5" s="48">
        <v>3.7279227431439521</v>
      </c>
      <c r="L5" s="48">
        <v>3.4549549126832169</v>
      </c>
    </row>
    <row r="6" spans="1:12" ht="15.4">
      <c r="A6" s="2"/>
      <c r="B6" s="2" t="s">
        <v>3</v>
      </c>
      <c r="C6" s="2"/>
      <c r="D6" s="2"/>
      <c r="E6" s="2"/>
      <c r="F6" s="48">
        <v>2.7095681625740831</v>
      </c>
      <c r="G6" s="48">
        <v>3.9571310799670245</v>
      </c>
      <c r="H6" s="48">
        <v>4.7977795400475864</v>
      </c>
      <c r="I6" s="48">
        <v>1.324252743094978</v>
      </c>
      <c r="J6" s="48">
        <v>1.6056758775205404</v>
      </c>
      <c r="K6" s="48">
        <v>2.7563395810363822</v>
      </c>
      <c r="L6" s="48">
        <v>3.0042918454935563</v>
      </c>
    </row>
    <row r="7" spans="1:12" ht="15.4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</row>
    <row r="8" spans="1:12" ht="15.4">
      <c r="A8" s="2"/>
      <c r="B8" s="2" t="s">
        <v>4</v>
      </c>
      <c r="C8" s="2"/>
      <c r="D8" s="2"/>
      <c r="E8" s="2"/>
      <c r="F8" s="48">
        <v>1.5054362977418245</v>
      </c>
      <c r="G8" s="48">
        <v>0.67093027818105888</v>
      </c>
      <c r="H8" s="48">
        <v>-1.3114817990490302</v>
      </c>
      <c r="I8" s="48">
        <v>-0.37320063977253071</v>
      </c>
      <c r="J8" s="48">
        <v>1.9661473817735198</v>
      </c>
      <c r="K8" s="48">
        <v>1.0846324301208909</v>
      </c>
      <c r="L8" s="48">
        <v>0.40573802015231308</v>
      </c>
    </row>
    <row r="9" spans="1:12" ht="15.4">
      <c r="A9" s="2"/>
      <c r="B9" s="2" t="s">
        <v>5</v>
      </c>
      <c r="C9" s="2"/>
      <c r="D9" s="2"/>
      <c r="E9" s="2"/>
      <c r="F9" s="22">
        <v>5097.3999999999996</v>
      </c>
      <c r="G9" s="22">
        <v>5131.6000000000004</v>
      </c>
      <c r="H9" s="22">
        <v>5064.3</v>
      </c>
      <c r="I9" s="22">
        <v>5045.3999999999996</v>
      </c>
      <c r="J9" s="22">
        <v>5144.6000000000004</v>
      </c>
      <c r="K9" s="22">
        <v>5200.3999999999996</v>
      </c>
      <c r="L9" s="22">
        <v>5221.5</v>
      </c>
    </row>
    <row r="10" spans="1:12" ht="15.4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</row>
    <row r="11" spans="1:12" ht="15.4">
      <c r="A11" s="2"/>
      <c r="B11" s="2" t="s">
        <v>6</v>
      </c>
      <c r="C11" s="2"/>
      <c r="D11" s="2"/>
      <c r="E11" s="2"/>
      <c r="F11" s="48">
        <v>6.3287882685875987</v>
      </c>
      <c r="G11" s="48">
        <v>6.7709468788605482</v>
      </c>
      <c r="H11" s="48">
        <v>8.3019482871007444</v>
      </c>
      <c r="I11" s="48">
        <v>8.6987206167097941</v>
      </c>
      <c r="J11" s="48">
        <v>7.5875696066103826</v>
      </c>
      <c r="K11" s="48">
        <v>6.934626603912025</v>
      </c>
      <c r="L11" s="48">
        <v>6.9665924276169262</v>
      </c>
    </row>
    <row r="12" spans="1:12" ht="15.4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</row>
    <row r="13" spans="1:12" ht="15.4">
      <c r="A13" s="2"/>
      <c r="B13" s="2" t="s">
        <v>7</v>
      </c>
      <c r="C13" s="2"/>
      <c r="D13" s="2"/>
      <c r="E13" s="2"/>
      <c r="F13" s="48">
        <v>1.9527490608798104</v>
      </c>
      <c r="G13" s="48">
        <v>1.7844092570036496</v>
      </c>
      <c r="H13" s="48">
        <v>0.49661939807337241</v>
      </c>
      <c r="I13" s="48">
        <v>1.6938556799237947</v>
      </c>
      <c r="J13" s="48">
        <v>1.5631860894001814</v>
      </c>
      <c r="K13" s="48">
        <v>2.3086900129701604</v>
      </c>
      <c r="L13" s="48">
        <v>2.2453234167230107</v>
      </c>
    </row>
    <row r="14" spans="1:12" ht="15.4">
      <c r="A14" s="2"/>
      <c r="B14" s="2"/>
      <c r="C14" s="2"/>
      <c r="D14" s="2"/>
      <c r="E14" s="2"/>
      <c r="F14" s="20"/>
      <c r="G14" s="49"/>
      <c r="H14" s="49"/>
      <c r="I14" s="49"/>
      <c r="J14" s="49"/>
      <c r="K14" s="49"/>
      <c r="L14" s="49"/>
    </row>
    <row r="15" spans="1:12" ht="15.4">
      <c r="A15" s="2"/>
      <c r="B15" s="2" t="s">
        <v>8</v>
      </c>
      <c r="C15" s="2"/>
      <c r="D15" s="2"/>
      <c r="E15" s="2"/>
      <c r="F15" s="30">
        <v>170.73</v>
      </c>
      <c r="G15" s="41">
        <v>175.96</v>
      </c>
      <c r="H15" s="41">
        <v>182.58</v>
      </c>
      <c r="I15" s="50">
        <v>186.52</v>
      </c>
      <c r="J15" s="50">
        <v>192.18</v>
      </c>
      <c r="K15" s="50">
        <v>197.55</v>
      </c>
      <c r="L15" s="50">
        <v>203.15</v>
      </c>
    </row>
    <row r="16" spans="1:12" ht="15.4">
      <c r="A16" s="2"/>
      <c r="B16" s="2" t="s">
        <v>9</v>
      </c>
      <c r="C16" s="2"/>
      <c r="D16" s="2"/>
      <c r="E16" s="2"/>
      <c r="F16" s="30"/>
      <c r="G16" s="30"/>
      <c r="H16" s="30"/>
      <c r="I16" s="30"/>
      <c r="J16" s="30"/>
      <c r="K16" s="30"/>
      <c r="L16" s="30"/>
    </row>
    <row r="17" spans="1:15" ht="15.4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4">
      <c r="A18" s="2"/>
      <c r="B18" s="2" t="s">
        <v>10</v>
      </c>
      <c r="C18" s="2"/>
      <c r="D18" s="2"/>
      <c r="E18" s="2"/>
      <c r="F18" s="22">
        <v>45500</v>
      </c>
      <c r="G18" s="22">
        <v>46500</v>
      </c>
      <c r="H18" s="22">
        <v>47300</v>
      </c>
      <c r="I18" s="22">
        <v>47600</v>
      </c>
      <c r="J18" s="22">
        <v>48200</v>
      </c>
      <c r="K18" s="22">
        <v>48900</v>
      </c>
      <c r="L18" s="22">
        <v>50100</v>
      </c>
      <c r="M18" s="20"/>
      <c r="N18" s="20"/>
      <c r="O18" s="20"/>
    </row>
    <row r="19" spans="1:15" ht="15.4">
      <c r="A19" s="2"/>
      <c r="B19" s="2" t="s">
        <v>11</v>
      </c>
      <c r="C19" s="2"/>
      <c r="D19" s="2"/>
      <c r="E19" s="2"/>
      <c r="F19" s="22">
        <v>62500</v>
      </c>
      <c r="G19" s="22">
        <v>64400</v>
      </c>
      <c r="H19" s="22">
        <v>66800</v>
      </c>
      <c r="I19" s="22">
        <v>68200</v>
      </c>
      <c r="J19" s="22">
        <v>70300</v>
      </c>
      <c r="K19" s="22">
        <v>72300</v>
      </c>
      <c r="L19" s="22">
        <v>74300</v>
      </c>
      <c r="M19" s="20"/>
      <c r="N19" s="20"/>
      <c r="O19" s="20"/>
    </row>
    <row r="20" spans="1:15" ht="15.4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4">
      <c r="A21" s="2"/>
      <c r="B21" s="2" t="s">
        <v>12</v>
      </c>
      <c r="C21" s="2"/>
      <c r="D21" s="2"/>
      <c r="E21" s="2"/>
      <c r="F21" s="48">
        <v>0.9462713205704576</v>
      </c>
      <c r="G21" s="48">
        <v>1.5595549847380541</v>
      </c>
      <c r="H21" s="48">
        <v>1.5356063592169233</v>
      </c>
      <c r="I21" s="48">
        <v>1.2422561182731329</v>
      </c>
      <c r="J21" s="48">
        <v>1.7302807112843821</v>
      </c>
      <c r="K21" s="48">
        <v>2</v>
      </c>
      <c r="L21" s="48">
        <v>2</v>
      </c>
      <c r="M21" s="20"/>
      <c r="N21" s="20"/>
      <c r="O21" s="20"/>
    </row>
    <row r="22" spans="1:15" ht="15.4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4">
      <c r="A23" s="2"/>
      <c r="B23" s="2" t="s">
        <v>13</v>
      </c>
      <c r="C23" s="2"/>
      <c r="D23" s="2"/>
      <c r="E23" s="2"/>
      <c r="F23" s="48">
        <v>-0.69</v>
      </c>
      <c r="G23" s="48">
        <v>-0.42</v>
      </c>
      <c r="H23" s="48">
        <v>-0.14000000000000001</v>
      </c>
      <c r="I23" s="48">
        <v>-0.15</v>
      </c>
      <c r="J23" s="48">
        <v>-0.14000000000000001</v>
      </c>
      <c r="K23" s="48">
        <v>-0.11</v>
      </c>
      <c r="L23" s="48">
        <v>0.02</v>
      </c>
      <c r="M23" s="20"/>
      <c r="N23" s="20"/>
      <c r="O23" s="20"/>
    </row>
    <row r="24" spans="1:15" ht="15.4">
      <c r="A24" s="2"/>
      <c r="B24" s="2" t="s">
        <v>14</v>
      </c>
      <c r="C24" s="2"/>
      <c r="D24" s="2"/>
      <c r="E24" s="2"/>
      <c r="F24" s="48">
        <v>-0.68</v>
      </c>
      <c r="G24" s="48">
        <v>-0.41</v>
      </c>
      <c r="H24" s="48">
        <v>-0.15</v>
      </c>
      <c r="I24" s="48">
        <v>-0.16</v>
      </c>
      <c r="J24" s="48">
        <v>-0.13</v>
      </c>
      <c r="K24" s="48">
        <v>-0.11</v>
      </c>
      <c r="L24" s="48">
        <v>0.06</v>
      </c>
      <c r="M24" s="20"/>
      <c r="N24" s="20"/>
      <c r="O24" s="20"/>
    </row>
    <row r="25" spans="1:15" ht="15.4">
      <c r="A25" s="2"/>
      <c r="B25" s="2" t="s">
        <v>15</v>
      </c>
      <c r="C25" s="2"/>
      <c r="D25" s="2"/>
      <c r="E25" s="2"/>
      <c r="F25" s="48">
        <v>0.08</v>
      </c>
      <c r="G25" s="48">
        <v>-0.35</v>
      </c>
      <c r="H25" s="48">
        <v>-0.28999999999999998</v>
      </c>
      <c r="I25" s="48">
        <v>-0.14000000000000001</v>
      </c>
      <c r="J25" s="48">
        <v>0.11</v>
      </c>
      <c r="K25" s="48">
        <v>0.46</v>
      </c>
      <c r="L25" s="48">
        <v>0.87</v>
      </c>
      <c r="M25" s="20"/>
      <c r="N25" s="20"/>
      <c r="O25" s="20"/>
    </row>
    <row r="26" spans="1:15" ht="15.4">
      <c r="A26" s="2"/>
      <c r="B26" s="2" t="s">
        <v>16</v>
      </c>
      <c r="C26" s="2"/>
      <c r="D26" s="2"/>
      <c r="E26" s="2"/>
      <c r="F26" s="48">
        <v>0.65</v>
      </c>
      <c r="G26" s="48">
        <v>0.09</v>
      </c>
      <c r="H26" s="48">
        <v>-0.04</v>
      </c>
      <c r="I26" s="48">
        <v>0.4</v>
      </c>
      <c r="J26" s="48">
        <v>0.75</v>
      </c>
      <c r="K26" s="48">
        <v>1.1000000000000001</v>
      </c>
      <c r="L26" s="48">
        <v>1.45</v>
      </c>
      <c r="M26" s="32"/>
      <c r="N26" s="20"/>
      <c r="O26" s="20"/>
    </row>
    <row r="27" spans="1:15" ht="15.4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32"/>
      <c r="N27" s="20"/>
      <c r="O27" s="20"/>
    </row>
    <row r="28" spans="1:15" ht="15.4">
      <c r="A28" s="2"/>
      <c r="B28" s="2" t="s">
        <v>17</v>
      </c>
      <c r="C28" s="2"/>
      <c r="D28" s="2"/>
      <c r="E28" s="2"/>
      <c r="F28" s="48">
        <v>2.051956778487285</v>
      </c>
      <c r="G28" s="48">
        <v>2.0084358964408633</v>
      </c>
      <c r="H28" s="48">
        <v>-2.9950186094948039</v>
      </c>
      <c r="I28" s="48">
        <v>4.4019325241530183</v>
      </c>
      <c r="J28" s="48">
        <v>3.5214787350867915</v>
      </c>
      <c r="K28" s="48">
        <v>1.8244096983853098</v>
      </c>
      <c r="L28" s="48">
        <v>1.6622388335483684</v>
      </c>
      <c r="M28" s="32"/>
      <c r="N28" s="20"/>
      <c r="O28" s="20"/>
    </row>
    <row r="29" spans="1:15" ht="15.4">
      <c r="A29" s="2"/>
      <c r="B29" s="2" t="s">
        <v>18</v>
      </c>
      <c r="C29" s="2"/>
      <c r="D29" s="2"/>
      <c r="E29" s="2"/>
      <c r="F29" s="48">
        <v>4.3936836743210028</v>
      </c>
      <c r="G29" s="48">
        <v>4.5836572909836226</v>
      </c>
      <c r="H29" s="48">
        <v>-1.4303851439088744</v>
      </c>
      <c r="I29" s="48">
        <v>7.0896654672428783</v>
      </c>
      <c r="J29" s="48">
        <v>4.8248866478684871</v>
      </c>
      <c r="K29" s="48">
        <v>3.6595639749640307</v>
      </c>
      <c r="L29" s="48">
        <v>3.6883688830214867</v>
      </c>
      <c r="M29" s="32"/>
      <c r="N29" s="20"/>
      <c r="O29" s="20"/>
    </row>
    <row r="30" spans="1:15" ht="15.4">
      <c r="A30" s="2"/>
      <c r="B30" s="2" t="s">
        <v>19</v>
      </c>
      <c r="C30" s="2"/>
      <c r="D30" s="2"/>
      <c r="E30" s="2"/>
      <c r="F30" s="22">
        <v>4828.3059999999996</v>
      </c>
      <c r="G30" s="22">
        <v>5049.6189999999997</v>
      </c>
      <c r="H30" s="22">
        <v>4977.3900000000003</v>
      </c>
      <c r="I30" s="22">
        <v>5330.2703000000001</v>
      </c>
      <c r="J30" s="22">
        <v>5587.4497999999994</v>
      </c>
      <c r="K30" s="22">
        <v>5791.9260999999997</v>
      </c>
      <c r="L30" s="22">
        <v>6005.5537000000004</v>
      </c>
      <c r="M30" s="20"/>
      <c r="N30" s="20"/>
      <c r="O30" s="20"/>
    </row>
    <row r="31" spans="1:15" ht="15.4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.4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2" s="9" customFormat="1" ht="17.649999999999999">
      <c r="A33" s="7" t="s">
        <v>20</v>
      </c>
      <c r="B33" s="8"/>
      <c r="F33" s="7">
        <v>2018</v>
      </c>
      <c r="G33" s="7">
        <v>2019</v>
      </c>
      <c r="H33" s="7">
        <v>2020</v>
      </c>
      <c r="I33" s="7">
        <v>2021</v>
      </c>
      <c r="J33" s="7">
        <v>2022</v>
      </c>
      <c r="K33" s="7">
        <v>2023</v>
      </c>
      <c r="L33" s="7">
        <v>2024</v>
      </c>
    </row>
    <row r="34" spans="1:12" ht="15.4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  <c r="L34" s="20"/>
    </row>
    <row r="35" spans="1:12" s="4" customFormat="1" ht="42.75" customHeight="1">
      <c r="A35" s="12" t="s">
        <v>21</v>
      </c>
      <c r="B35" s="15"/>
      <c r="C35" s="15"/>
      <c r="D35" s="15"/>
      <c r="E35" s="15"/>
      <c r="G35" s="27"/>
      <c r="H35" s="27"/>
    </row>
    <row r="36" spans="1:12" ht="19.5" customHeight="1" thickBot="1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</row>
    <row r="37" spans="1:12" ht="15.6" thickTop="1">
      <c r="A37" s="3"/>
      <c r="B37" s="2"/>
      <c r="C37" s="3" t="s">
        <v>23</v>
      </c>
      <c r="D37" s="3"/>
      <c r="E37" s="3"/>
      <c r="F37" s="27">
        <v>13142095</v>
      </c>
      <c r="G37" s="27">
        <v>13174828</v>
      </c>
      <c r="H37" s="27">
        <v>14385887</v>
      </c>
      <c r="I37" s="27">
        <v>14013800</v>
      </c>
      <c r="J37" s="27">
        <v>13365400</v>
      </c>
      <c r="K37" s="27">
        <v>13323900</v>
      </c>
      <c r="L37" s="27">
        <v>13748500</v>
      </c>
    </row>
    <row r="38" spans="1:12" ht="14.1" customHeight="1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  <c r="L38" s="20"/>
    </row>
    <row r="39" spans="1:12" ht="14.1" customHeight="1">
      <c r="A39" s="3"/>
      <c r="B39" s="2"/>
      <c r="C39" s="2"/>
      <c r="D39" s="2" t="s">
        <v>24</v>
      </c>
      <c r="E39" s="2"/>
      <c r="F39" s="22">
        <v>5895788</v>
      </c>
      <c r="G39" s="22">
        <v>5266879</v>
      </c>
      <c r="H39" s="22">
        <v>5004210</v>
      </c>
      <c r="I39" s="22">
        <v>4290000</v>
      </c>
      <c r="J39" s="22">
        <v>3653000</v>
      </c>
      <c r="K39" s="22">
        <v>3093000</v>
      </c>
      <c r="L39" s="22">
        <v>2632000</v>
      </c>
    </row>
    <row r="40" spans="1:12" ht="15.4">
      <c r="A40" s="3"/>
      <c r="B40" s="2"/>
      <c r="C40" s="2"/>
      <c r="D40" s="2" t="s">
        <v>25</v>
      </c>
      <c r="E40" s="2"/>
      <c r="F40" s="22">
        <v>7237760</v>
      </c>
      <c r="G40" s="22">
        <v>7899895</v>
      </c>
      <c r="H40" s="22">
        <v>9374370</v>
      </c>
      <c r="I40" s="22">
        <v>9717000</v>
      </c>
      <c r="J40" s="22">
        <v>9706000</v>
      </c>
      <c r="K40" s="22">
        <v>10225000</v>
      </c>
      <c r="L40" s="22">
        <v>11111000</v>
      </c>
    </row>
    <row r="41" spans="1:12" ht="12.75" customHeight="1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</row>
    <row r="42" spans="1:12" ht="15.4">
      <c r="A42" s="3"/>
      <c r="B42" s="2"/>
      <c r="C42" s="2"/>
      <c r="D42" s="2" t="s">
        <v>26</v>
      </c>
      <c r="E42" s="2"/>
      <c r="F42" s="22">
        <v>661600</v>
      </c>
      <c r="G42" s="22">
        <v>662200</v>
      </c>
      <c r="H42" s="22">
        <v>703500</v>
      </c>
      <c r="I42" s="22">
        <v>685600</v>
      </c>
      <c r="J42" s="22">
        <v>678700</v>
      </c>
      <c r="K42" s="22">
        <v>663000</v>
      </c>
      <c r="L42" s="22">
        <v>666700</v>
      </c>
    </row>
    <row r="43" spans="1:12" ht="12" customHeight="1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</row>
    <row r="44" spans="1:12" ht="15.4">
      <c r="A44" s="3"/>
      <c r="B44" s="2"/>
      <c r="C44" s="2"/>
      <c r="D44" s="2" t="s">
        <v>27</v>
      </c>
      <c r="E44" s="2"/>
      <c r="F44" s="22">
        <v>248300</v>
      </c>
      <c r="G44" s="22">
        <v>220700</v>
      </c>
      <c r="H44" s="22">
        <v>196800</v>
      </c>
      <c r="I44" s="22">
        <v>172300</v>
      </c>
      <c r="J44" s="22">
        <v>148700</v>
      </c>
      <c r="K44" s="22">
        <v>127200</v>
      </c>
      <c r="L44" s="22">
        <v>107600</v>
      </c>
    </row>
    <row r="45" spans="1:12" ht="15.4">
      <c r="A45" s="3"/>
      <c r="B45" s="2"/>
      <c r="C45" s="2"/>
      <c r="D45" s="2"/>
      <c r="E45" s="2" t="s">
        <v>28</v>
      </c>
      <c r="F45" s="22">
        <v>208100</v>
      </c>
      <c r="G45" s="22">
        <v>185600</v>
      </c>
      <c r="H45" s="22">
        <v>165900</v>
      </c>
      <c r="I45" s="22">
        <v>145500</v>
      </c>
      <c r="J45" s="22">
        <v>126000</v>
      </c>
      <c r="K45" s="22">
        <v>108200</v>
      </c>
      <c r="L45" s="22">
        <v>91900</v>
      </c>
    </row>
    <row r="46" spans="1:12" ht="15.4">
      <c r="A46" s="3"/>
      <c r="B46" s="2"/>
      <c r="C46" s="2"/>
      <c r="D46" s="2"/>
      <c r="E46" s="2" t="s">
        <v>29</v>
      </c>
      <c r="F46" s="22">
        <v>40200</v>
      </c>
      <c r="G46" s="22">
        <v>35100</v>
      </c>
      <c r="H46" s="22">
        <v>30900</v>
      </c>
      <c r="I46" s="22">
        <v>26800</v>
      </c>
      <c r="J46" s="22">
        <v>22700</v>
      </c>
      <c r="K46" s="22">
        <v>19000</v>
      </c>
      <c r="L46" s="22">
        <v>15700</v>
      </c>
    </row>
    <row r="47" spans="1:12" ht="13.5" customHeight="1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</row>
    <row r="48" spans="1:12" ht="15.4">
      <c r="A48" s="3"/>
      <c r="B48" s="2"/>
      <c r="C48" s="2"/>
      <c r="D48" s="2" t="s">
        <v>30</v>
      </c>
      <c r="E48" s="2"/>
      <c r="F48" s="22">
        <v>413300</v>
      </c>
      <c r="G48" s="22">
        <v>441500</v>
      </c>
      <c r="H48" s="22">
        <v>506700</v>
      </c>
      <c r="I48" s="22">
        <v>513300</v>
      </c>
      <c r="J48" s="22">
        <v>530000</v>
      </c>
      <c r="K48" s="22">
        <v>535800</v>
      </c>
      <c r="L48" s="22">
        <v>559100</v>
      </c>
    </row>
    <row r="49" spans="1:12" ht="15.4">
      <c r="A49" s="3"/>
      <c r="B49" s="2"/>
      <c r="C49" s="2"/>
      <c r="D49" s="2"/>
      <c r="E49" s="2" t="s">
        <v>31</v>
      </c>
      <c r="F49" s="22">
        <v>311600</v>
      </c>
      <c r="G49" s="22">
        <v>330700</v>
      </c>
      <c r="H49" s="22">
        <v>377800</v>
      </c>
      <c r="I49" s="22">
        <v>381100</v>
      </c>
      <c r="J49" s="22">
        <v>391200</v>
      </c>
      <c r="K49" s="22">
        <v>393300</v>
      </c>
      <c r="L49" s="22">
        <v>408300</v>
      </c>
    </row>
    <row r="50" spans="1:12" ht="15.4">
      <c r="A50" s="3"/>
      <c r="B50" s="2"/>
      <c r="C50" s="2"/>
      <c r="D50" s="2"/>
      <c r="E50" s="2" t="s">
        <v>32</v>
      </c>
      <c r="F50" s="22">
        <v>101700</v>
      </c>
      <c r="G50" s="22">
        <v>110800</v>
      </c>
      <c r="H50" s="22">
        <v>128900</v>
      </c>
      <c r="I50" s="22">
        <v>132200</v>
      </c>
      <c r="J50" s="22">
        <v>138800</v>
      </c>
      <c r="K50" s="22">
        <v>142500</v>
      </c>
      <c r="L50" s="22">
        <v>150800</v>
      </c>
    </row>
    <row r="51" spans="1:12" ht="13.5" customHeight="1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</row>
    <row r="52" spans="1:12" ht="15.4">
      <c r="A52" s="3"/>
      <c r="B52" s="2"/>
      <c r="C52" s="2"/>
      <c r="D52" s="2" t="s">
        <v>33</v>
      </c>
      <c r="E52" s="2"/>
      <c r="F52" s="22">
        <v>19900</v>
      </c>
      <c r="G52" s="22">
        <v>19900</v>
      </c>
      <c r="H52" s="22">
        <v>20400</v>
      </c>
      <c r="I52" s="22">
        <v>20300</v>
      </c>
      <c r="J52" s="22">
        <v>20200</v>
      </c>
      <c r="K52" s="22">
        <v>20200</v>
      </c>
      <c r="L52" s="22">
        <v>20500</v>
      </c>
    </row>
    <row r="53" spans="1:12" ht="12.75" customHeight="1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</row>
    <row r="54" spans="1:12" ht="15.4">
      <c r="A54" s="3"/>
      <c r="B54" s="2"/>
      <c r="C54" s="2"/>
      <c r="D54" s="2" t="s">
        <v>34</v>
      </c>
      <c r="E54" s="2"/>
      <c r="F54" s="22">
        <v>24000</v>
      </c>
      <c r="G54" s="22">
        <v>24100</v>
      </c>
      <c r="H54" s="22">
        <v>25600</v>
      </c>
      <c r="I54" s="22">
        <v>25300</v>
      </c>
      <c r="J54" s="22">
        <v>25000</v>
      </c>
      <c r="K54" s="22">
        <v>24900</v>
      </c>
      <c r="L54" s="22">
        <v>25000</v>
      </c>
    </row>
    <row r="55" spans="1:12" ht="15.4">
      <c r="A55" s="3"/>
      <c r="B55" s="2"/>
      <c r="C55" s="2"/>
      <c r="D55" s="2"/>
      <c r="E55" s="2" t="s">
        <v>35</v>
      </c>
      <c r="F55" s="22">
        <v>24800</v>
      </c>
      <c r="G55" s="22">
        <v>24800</v>
      </c>
      <c r="H55" s="22">
        <v>26300</v>
      </c>
      <c r="I55" s="22">
        <v>26000</v>
      </c>
      <c r="J55" s="22">
        <v>25600</v>
      </c>
      <c r="K55" s="22">
        <v>25300</v>
      </c>
      <c r="L55" s="22">
        <v>25500</v>
      </c>
    </row>
    <row r="56" spans="1:12" ht="15.4">
      <c r="A56" s="3"/>
      <c r="B56" s="2"/>
      <c r="C56" s="2"/>
      <c r="D56" s="2"/>
      <c r="E56" s="2" t="s">
        <v>36</v>
      </c>
      <c r="F56" s="22">
        <v>20000</v>
      </c>
      <c r="G56" s="22">
        <v>20500</v>
      </c>
      <c r="H56" s="22">
        <v>21900</v>
      </c>
      <c r="I56" s="22">
        <v>21700</v>
      </c>
      <c r="J56" s="22">
        <v>21800</v>
      </c>
      <c r="K56" s="22">
        <v>22000</v>
      </c>
      <c r="L56" s="22">
        <v>22600</v>
      </c>
    </row>
    <row r="57" spans="1:12" ht="15.75" customHeight="1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</row>
    <row r="58" spans="1:12" ht="15.4">
      <c r="A58" s="3"/>
      <c r="B58" s="2"/>
      <c r="C58" s="2"/>
      <c r="D58" s="2" t="s">
        <v>37</v>
      </c>
      <c r="E58" s="2"/>
      <c r="F58" s="22">
        <v>17500</v>
      </c>
      <c r="G58" s="22">
        <v>17800</v>
      </c>
      <c r="H58" s="22">
        <v>18400</v>
      </c>
      <c r="I58" s="22">
        <v>18600</v>
      </c>
      <c r="J58" s="22">
        <v>18800</v>
      </c>
      <c r="K58" s="22">
        <v>19100</v>
      </c>
      <c r="L58" s="22">
        <v>19600</v>
      </c>
    </row>
    <row r="59" spans="1:12" ht="15.4">
      <c r="A59" s="3"/>
      <c r="B59" s="2"/>
      <c r="C59" s="2"/>
      <c r="D59" s="2"/>
      <c r="E59" s="2" t="s">
        <v>38</v>
      </c>
      <c r="F59" s="22">
        <v>16700</v>
      </c>
      <c r="G59" s="22">
        <v>17000</v>
      </c>
      <c r="H59" s="22">
        <v>17400</v>
      </c>
      <c r="I59" s="22">
        <v>17500</v>
      </c>
      <c r="J59" s="22">
        <v>17700</v>
      </c>
      <c r="K59" s="22">
        <v>17900</v>
      </c>
      <c r="L59" s="22">
        <v>18300</v>
      </c>
    </row>
    <row r="60" spans="1:12" ht="15.4">
      <c r="A60" s="3"/>
      <c r="B60" s="2"/>
      <c r="C60" s="2"/>
      <c r="D60" s="2"/>
      <c r="E60" s="2" t="s">
        <v>39</v>
      </c>
      <c r="F60" s="22">
        <v>19900</v>
      </c>
      <c r="G60" s="22">
        <v>20400</v>
      </c>
      <c r="H60" s="22">
        <v>21200</v>
      </c>
      <c r="I60" s="22">
        <v>21500</v>
      </c>
      <c r="J60" s="22">
        <v>21900</v>
      </c>
      <c r="K60" s="22">
        <v>22300</v>
      </c>
      <c r="L60" s="22">
        <v>23100</v>
      </c>
    </row>
    <row r="61" spans="1:12" ht="13.5" customHeight="1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</row>
    <row r="62" spans="1:12" ht="15.4">
      <c r="A62" s="3"/>
      <c r="B62" s="2"/>
      <c r="C62" s="2"/>
      <c r="D62" s="2" t="s">
        <v>40</v>
      </c>
      <c r="E62" s="2"/>
      <c r="F62" s="29">
        <v>0.98953896503999994</v>
      </c>
      <c r="G62" s="29">
        <v>0.9906851015999999</v>
      </c>
      <c r="H62" s="29">
        <v>0.99216344023312686</v>
      </c>
      <c r="I62" s="29">
        <v>0.98422407663051126</v>
      </c>
      <c r="J62" s="29">
        <v>0.98193683084720718</v>
      </c>
      <c r="K62" s="29">
        <v>0.97836156760222215</v>
      </c>
      <c r="L62" s="29">
        <v>0.97682014922598326</v>
      </c>
    </row>
    <row r="63" spans="1:12" ht="15.4">
      <c r="A63" s="3"/>
      <c r="B63" s="2"/>
      <c r="C63" s="2"/>
      <c r="D63" s="2" t="s">
        <v>41</v>
      </c>
      <c r="E63" s="20"/>
      <c r="F63" s="29">
        <v>1.0020961054000002</v>
      </c>
      <c r="G63" s="29">
        <v>1.0036656112</v>
      </c>
      <c r="H63" s="29">
        <v>1.0063534942151788</v>
      </c>
      <c r="I63" s="29">
        <v>1.0201135708003461</v>
      </c>
      <c r="J63" s="29">
        <v>0.97568551528890035</v>
      </c>
      <c r="K63" s="29">
        <v>1.0015788060808366</v>
      </c>
      <c r="L63" s="29">
        <v>1.0130541671674087</v>
      </c>
    </row>
    <row r="64" spans="1:12" ht="13.5" customHeight="1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</row>
    <row r="65" spans="1:12" ht="13.5" hidden="1" customHeight="1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</row>
    <row r="66" spans="1:12" ht="13.5" hidden="1" customHeight="1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</row>
    <row r="67" spans="1:12" ht="15.4">
      <c r="A67" s="3"/>
      <c r="B67" s="2"/>
      <c r="C67" s="2"/>
      <c r="D67" s="2" t="s">
        <v>43</v>
      </c>
      <c r="E67" s="2"/>
      <c r="F67" s="22">
        <v>8547</v>
      </c>
      <c r="G67" s="22">
        <v>8054</v>
      </c>
      <c r="H67" s="22">
        <v>7307</v>
      </c>
      <c r="I67" s="22">
        <v>6800</v>
      </c>
      <c r="J67" s="22">
        <v>6400</v>
      </c>
      <c r="K67" s="22">
        <v>5900</v>
      </c>
      <c r="L67" s="22">
        <v>5500</v>
      </c>
    </row>
    <row r="68" spans="1:12" ht="15.4">
      <c r="A68" s="3"/>
      <c r="B68" s="2"/>
      <c r="C68" s="2"/>
      <c r="D68" s="2" t="s">
        <v>44</v>
      </c>
      <c r="E68" s="2"/>
      <c r="F68" s="22">
        <v>688</v>
      </c>
      <c r="G68" s="22">
        <v>644</v>
      </c>
      <c r="H68" s="22">
        <v>585</v>
      </c>
      <c r="I68" s="22">
        <v>545</v>
      </c>
      <c r="J68" s="22">
        <v>505</v>
      </c>
      <c r="K68" s="22">
        <v>465</v>
      </c>
      <c r="L68" s="22">
        <v>425</v>
      </c>
    </row>
    <row r="69" spans="1:12" ht="15.4">
      <c r="A69" s="3"/>
      <c r="B69" s="2"/>
      <c r="C69" s="2"/>
      <c r="D69" s="2" t="s">
        <v>45</v>
      </c>
      <c r="E69" s="2"/>
      <c r="F69" s="30">
        <v>0.27300000000000002</v>
      </c>
      <c r="G69" s="30">
        <v>0.26900000000000002</v>
      </c>
      <c r="H69" s="30">
        <v>0.26400000000000001</v>
      </c>
      <c r="I69" s="30">
        <v>0.26250000000000001</v>
      </c>
      <c r="J69" s="30">
        <v>0.26100000000000001</v>
      </c>
      <c r="K69" s="30">
        <v>0.25950000000000001</v>
      </c>
      <c r="L69" s="30">
        <v>0.25800000000000001</v>
      </c>
    </row>
    <row r="70" spans="1:12" s="4" customFormat="1" ht="15.4">
      <c r="A70" s="3"/>
      <c r="B70" s="14"/>
      <c r="C70" s="2"/>
      <c r="D70" s="2"/>
      <c r="E70" s="2"/>
      <c r="F70" s="35"/>
      <c r="G70" s="35"/>
      <c r="H70" s="35"/>
      <c r="I70" s="35"/>
      <c r="J70" s="35"/>
      <c r="K70" s="35"/>
    </row>
    <row r="71" spans="1:12" ht="15.6" thickBot="1">
      <c r="A71" s="3"/>
      <c r="B71" s="10" t="s">
        <v>46</v>
      </c>
      <c r="C71" s="11"/>
      <c r="D71" s="11"/>
      <c r="E71" s="11"/>
      <c r="F71" s="36"/>
      <c r="G71" s="36"/>
      <c r="H71" s="36"/>
      <c r="I71" s="36"/>
      <c r="J71" s="36"/>
      <c r="K71" s="36"/>
      <c r="L71" s="36"/>
    </row>
    <row r="72" spans="1:12" ht="15.4" thickTop="1">
      <c r="A72" s="3"/>
      <c r="B72" s="20"/>
      <c r="C72" s="3" t="s">
        <v>23</v>
      </c>
      <c r="D72" s="3"/>
      <c r="E72" s="3"/>
      <c r="F72" s="23">
        <v>10869424</v>
      </c>
      <c r="G72" s="23">
        <v>10382480</v>
      </c>
      <c r="H72" s="23">
        <v>9966127.4959999993</v>
      </c>
      <c r="I72" s="23">
        <v>9350100</v>
      </c>
      <c r="J72" s="23">
        <v>8822600</v>
      </c>
      <c r="K72" s="23">
        <v>8288800</v>
      </c>
      <c r="L72" s="23">
        <v>7784800</v>
      </c>
    </row>
    <row r="73" spans="1:12" ht="12" customHeight="1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</row>
    <row r="74" spans="1:12" ht="16.5" customHeight="1">
      <c r="A74" s="3"/>
      <c r="B74" s="2"/>
      <c r="C74" s="2"/>
      <c r="D74" s="2" t="s">
        <v>47</v>
      </c>
      <c r="E74" s="2"/>
      <c r="F74" s="24">
        <v>10125114</v>
      </c>
      <c r="G74" s="24">
        <v>9655104</v>
      </c>
      <c r="H74" s="24">
        <v>9216483</v>
      </c>
      <c r="I74" s="24">
        <v>8597200</v>
      </c>
      <c r="J74" s="24">
        <v>8092500</v>
      </c>
      <c r="K74" s="24">
        <v>7566800</v>
      </c>
      <c r="L74" s="24">
        <v>7058200</v>
      </c>
    </row>
    <row r="75" spans="1:12" ht="15.4">
      <c r="A75" s="3"/>
      <c r="B75" s="20"/>
      <c r="C75" s="2"/>
      <c r="D75" s="2" t="s">
        <v>48</v>
      </c>
      <c r="E75" s="2"/>
      <c r="F75" s="24">
        <v>95583</v>
      </c>
      <c r="G75" s="24">
        <v>76176</v>
      </c>
      <c r="H75" s="24">
        <v>61124</v>
      </c>
      <c r="I75" s="24">
        <v>47600</v>
      </c>
      <c r="J75" s="24">
        <v>36100</v>
      </c>
      <c r="K75" s="24">
        <v>27000</v>
      </c>
      <c r="L75" s="24">
        <v>20100</v>
      </c>
    </row>
    <row r="76" spans="1:12" ht="12" customHeight="1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</row>
    <row r="77" spans="1:12" ht="16.5" customHeight="1">
      <c r="A77" s="3"/>
      <c r="B77" s="2"/>
      <c r="C77" s="2"/>
      <c r="D77" s="2" t="s">
        <v>49</v>
      </c>
      <c r="E77" s="2"/>
      <c r="F77" s="24">
        <v>245300</v>
      </c>
      <c r="G77" s="24">
        <v>234600</v>
      </c>
      <c r="H77" s="24">
        <v>223100</v>
      </c>
      <c r="I77" s="24">
        <v>211500</v>
      </c>
      <c r="J77" s="24">
        <v>200400</v>
      </c>
      <c r="K77" s="24">
        <v>189100</v>
      </c>
      <c r="L77" s="24">
        <v>177900</v>
      </c>
    </row>
    <row r="78" spans="1:12" ht="15.4">
      <c r="A78" s="3"/>
      <c r="B78" s="20"/>
      <c r="C78" s="2"/>
      <c r="D78" s="2" t="s">
        <v>50</v>
      </c>
      <c r="E78" s="2"/>
      <c r="F78" s="24">
        <v>3900</v>
      </c>
      <c r="G78" s="24">
        <v>3100</v>
      </c>
      <c r="H78" s="24">
        <v>2500</v>
      </c>
      <c r="I78" s="24">
        <v>2000</v>
      </c>
      <c r="J78" s="24">
        <v>1600</v>
      </c>
      <c r="K78" s="24">
        <v>1200</v>
      </c>
      <c r="L78" s="24">
        <v>900</v>
      </c>
    </row>
    <row r="79" spans="1:12" ht="9.75" customHeight="1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</row>
    <row r="80" spans="1:12" ht="16.5" customHeight="1">
      <c r="A80" s="3"/>
      <c r="B80" s="2"/>
      <c r="C80" s="2"/>
      <c r="D80" s="2" t="s">
        <v>51</v>
      </c>
      <c r="E80" s="2"/>
      <c r="F80" s="24">
        <v>41300</v>
      </c>
      <c r="G80" s="24">
        <v>41200</v>
      </c>
      <c r="H80" s="24">
        <v>41300</v>
      </c>
      <c r="I80" s="24">
        <v>40600</v>
      </c>
      <c r="J80" s="24">
        <v>40400</v>
      </c>
      <c r="K80" s="24">
        <v>40000</v>
      </c>
      <c r="L80" s="24">
        <v>39700</v>
      </c>
    </row>
    <row r="81" spans="1:12" ht="15.4">
      <c r="A81" s="3"/>
      <c r="B81" s="20"/>
      <c r="C81" s="2"/>
      <c r="D81" s="2" t="s">
        <v>52</v>
      </c>
      <c r="E81" s="2"/>
      <c r="F81" s="24">
        <v>24500</v>
      </c>
      <c r="G81" s="24">
        <v>24200</v>
      </c>
      <c r="H81" s="24">
        <v>24300</v>
      </c>
      <c r="I81" s="24">
        <v>23600</v>
      </c>
      <c r="J81" s="24">
        <v>22900</v>
      </c>
      <c r="K81" s="24">
        <v>22200</v>
      </c>
      <c r="L81" s="24">
        <v>21800</v>
      </c>
    </row>
    <row r="82" spans="1:12" ht="9.75" customHeight="1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</row>
    <row r="83" spans="1:12" ht="15" customHeight="1">
      <c r="A83" s="3"/>
      <c r="B83" s="2"/>
      <c r="C83" s="2"/>
      <c r="D83" s="2" t="s">
        <v>53</v>
      </c>
      <c r="E83" s="2"/>
      <c r="F83" s="25">
        <v>1.000395220525605</v>
      </c>
      <c r="G83" s="25">
        <v>0.9999561438272172</v>
      </c>
      <c r="H83" s="25">
        <v>1.0011480193730955</v>
      </c>
      <c r="I83" s="25">
        <v>0.99999193337419001</v>
      </c>
      <c r="J83" s="25">
        <v>0.99999193337419001</v>
      </c>
      <c r="K83" s="25">
        <v>0.99999193337419001</v>
      </c>
      <c r="L83" s="25">
        <v>0.99999193337419001</v>
      </c>
    </row>
    <row r="84" spans="1:12" ht="15.4">
      <c r="A84" s="3"/>
      <c r="B84" s="20"/>
      <c r="C84" s="2"/>
      <c r="D84" s="2" t="s">
        <v>54</v>
      </c>
      <c r="E84" s="2"/>
      <c r="F84" s="25">
        <v>1.0066711235910841</v>
      </c>
      <c r="G84" s="25">
        <v>1.0023951888344953</v>
      </c>
      <c r="H84" s="25">
        <v>0.99774548626515147</v>
      </c>
      <c r="I84" s="25">
        <v>1.0021237215497911</v>
      </c>
      <c r="J84" s="25">
        <v>1.0021237215497911</v>
      </c>
      <c r="K84" s="25">
        <v>1.0021237215497911</v>
      </c>
      <c r="L84" s="25">
        <v>1.0021237215497911</v>
      </c>
    </row>
    <row r="85" spans="1:12" ht="12" customHeight="1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</row>
    <row r="86" spans="1:12" ht="16.5" customHeight="1">
      <c r="A86" s="3"/>
      <c r="B86" s="2"/>
      <c r="C86" s="2"/>
      <c r="D86" s="2" t="s">
        <v>55</v>
      </c>
      <c r="E86" s="2"/>
      <c r="F86" s="24">
        <v>311942</v>
      </c>
      <c r="G86" s="24">
        <v>304994</v>
      </c>
      <c r="H86" s="24">
        <v>328052</v>
      </c>
      <c r="I86" s="24">
        <v>337600</v>
      </c>
      <c r="J86" s="24">
        <v>331000</v>
      </c>
      <c r="K86" s="24">
        <v>333000</v>
      </c>
      <c r="L86" s="24">
        <v>337900</v>
      </c>
    </row>
    <row r="87" spans="1:12" ht="15.4">
      <c r="A87" s="3"/>
      <c r="B87" s="20"/>
      <c r="C87" s="2"/>
      <c r="D87" s="2" t="s">
        <v>56</v>
      </c>
      <c r="E87" s="2"/>
      <c r="F87" s="24">
        <v>77010</v>
      </c>
      <c r="G87" s="24">
        <v>75880</v>
      </c>
      <c r="H87" s="24">
        <v>81095</v>
      </c>
      <c r="I87" s="24">
        <v>85600</v>
      </c>
      <c r="J87" s="24">
        <v>80500</v>
      </c>
      <c r="K87" s="24">
        <v>79400</v>
      </c>
      <c r="L87" s="24">
        <v>79600</v>
      </c>
    </row>
    <row r="88" spans="1:12" ht="12" customHeight="1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</row>
    <row r="89" spans="1:12" ht="15" customHeight="1">
      <c r="A89" s="3"/>
      <c r="B89" s="2"/>
      <c r="C89" s="2"/>
      <c r="D89" s="2" t="s">
        <v>57</v>
      </c>
      <c r="E89" s="2"/>
      <c r="F89" s="24">
        <v>3430</v>
      </c>
      <c r="G89" s="24">
        <v>3200</v>
      </c>
      <c r="H89" s="24">
        <v>3340</v>
      </c>
      <c r="I89" s="24">
        <v>3300</v>
      </c>
      <c r="J89" s="24">
        <v>3180</v>
      </c>
      <c r="K89" s="24">
        <v>3120</v>
      </c>
      <c r="L89" s="24">
        <v>3080</v>
      </c>
    </row>
    <row r="90" spans="1:12" ht="15.4">
      <c r="A90" s="3"/>
      <c r="B90" s="20"/>
      <c r="C90" s="2"/>
      <c r="D90" s="2" t="s">
        <v>58</v>
      </c>
      <c r="E90" s="2"/>
      <c r="F90" s="24">
        <v>2380</v>
      </c>
      <c r="G90" s="24">
        <v>2140</v>
      </c>
      <c r="H90" s="24">
        <v>2200</v>
      </c>
      <c r="I90" s="24">
        <v>2240</v>
      </c>
      <c r="J90" s="24">
        <v>2140</v>
      </c>
      <c r="K90" s="24">
        <v>2080</v>
      </c>
      <c r="L90" s="24">
        <v>2040</v>
      </c>
    </row>
    <row r="91" spans="1:12" ht="13.5" customHeight="1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</row>
    <row r="92" spans="1:12" ht="15.75" customHeight="1">
      <c r="A92" s="3"/>
      <c r="B92" s="2"/>
      <c r="C92" s="2"/>
      <c r="D92" s="2" t="s">
        <v>59</v>
      </c>
      <c r="E92" s="2"/>
      <c r="F92" s="24">
        <v>80000</v>
      </c>
      <c r="G92" s="24">
        <v>83000</v>
      </c>
      <c r="H92" s="24">
        <v>85100</v>
      </c>
      <c r="I92" s="24">
        <v>87600</v>
      </c>
      <c r="J92" s="24">
        <v>90500</v>
      </c>
      <c r="K92" s="24">
        <v>92900</v>
      </c>
      <c r="L92" s="24">
        <v>95600</v>
      </c>
    </row>
    <row r="93" spans="1:12" ht="15.4">
      <c r="A93" s="3"/>
      <c r="B93" s="20"/>
      <c r="C93" s="2"/>
      <c r="D93" s="2" t="s">
        <v>60</v>
      </c>
      <c r="E93" s="2"/>
      <c r="F93" s="24">
        <v>26600</v>
      </c>
      <c r="G93" s="24">
        <v>27100</v>
      </c>
      <c r="H93" s="24">
        <v>27400</v>
      </c>
      <c r="I93" s="24">
        <v>28500</v>
      </c>
      <c r="J93" s="24">
        <v>28800</v>
      </c>
      <c r="K93" s="24">
        <v>29300</v>
      </c>
      <c r="L93" s="24">
        <v>30000</v>
      </c>
    </row>
    <row r="94" spans="1:12" ht="10.15" customHeight="1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</row>
    <row r="95" spans="1:12" ht="15.4">
      <c r="A95" s="3"/>
      <c r="B95" s="20"/>
      <c r="C95" s="2"/>
      <c r="D95" s="2" t="s">
        <v>61</v>
      </c>
      <c r="E95" s="2"/>
      <c r="F95" s="26">
        <v>1.1363169840412342</v>
      </c>
      <c r="G95" s="26">
        <v>1.147342880409717</v>
      </c>
      <c r="H95" s="26">
        <v>1.1557299341013743</v>
      </c>
      <c r="I95" s="26">
        <v>1.1689660391488197</v>
      </c>
      <c r="J95" s="26">
        <v>1.1490140375540072</v>
      </c>
      <c r="K95" s="26">
        <v>1.1490140375540072</v>
      </c>
      <c r="L95" s="26">
        <v>1.1490140375540072</v>
      </c>
    </row>
    <row r="96" spans="1:12" ht="15.4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</row>
    <row r="97" spans="1:12" ht="19.5" customHeight="1">
      <c r="A97" s="3"/>
      <c r="B97" s="2"/>
      <c r="C97" s="2"/>
      <c r="D97" s="2" t="s">
        <v>62</v>
      </c>
      <c r="E97" s="2"/>
      <c r="F97" s="24">
        <v>191610</v>
      </c>
      <c r="G97" s="24">
        <v>195792</v>
      </c>
      <c r="H97" s="24">
        <v>204080</v>
      </c>
      <c r="I97" s="24">
        <v>205500</v>
      </c>
      <c r="J97" s="24">
        <v>205500</v>
      </c>
      <c r="K97" s="24">
        <v>204800</v>
      </c>
      <c r="L97" s="24">
        <v>208000</v>
      </c>
    </row>
    <row r="98" spans="1:12" ht="15.4">
      <c r="A98" s="3"/>
      <c r="B98" s="20"/>
      <c r="C98" s="2"/>
      <c r="D98" s="2" t="s">
        <v>63</v>
      </c>
      <c r="E98" s="2"/>
      <c r="F98" s="24">
        <v>68059</v>
      </c>
      <c r="G98" s="24">
        <v>74502</v>
      </c>
      <c r="H98" s="24">
        <v>75294</v>
      </c>
      <c r="I98" s="24">
        <v>76600</v>
      </c>
      <c r="J98" s="24">
        <v>77000</v>
      </c>
      <c r="K98" s="24">
        <v>77800</v>
      </c>
      <c r="L98" s="24">
        <v>81000</v>
      </c>
    </row>
    <row r="99" spans="1:12" ht="11.25" customHeight="1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</row>
    <row r="100" spans="1:12" ht="15" customHeight="1">
      <c r="A100" s="3"/>
      <c r="B100" s="2"/>
      <c r="C100" s="2"/>
      <c r="D100" s="2" t="s">
        <v>64</v>
      </c>
      <c r="E100" s="2"/>
      <c r="F100" s="24">
        <v>2780</v>
      </c>
      <c r="G100" s="24">
        <v>2800</v>
      </c>
      <c r="H100" s="24">
        <v>2840</v>
      </c>
      <c r="I100" s="24">
        <v>2860</v>
      </c>
      <c r="J100" s="24">
        <v>2810</v>
      </c>
      <c r="K100" s="24">
        <v>2750</v>
      </c>
      <c r="L100" s="24">
        <v>2750</v>
      </c>
    </row>
    <row r="101" spans="1:12" ht="15.4">
      <c r="A101" s="3"/>
      <c r="B101" s="20"/>
      <c r="C101" s="2"/>
      <c r="D101" s="2" t="s">
        <v>65</v>
      </c>
      <c r="E101" s="2"/>
      <c r="F101" s="24">
        <v>2110</v>
      </c>
      <c r="G101" s="24">
        <v>2120</v>
      </c>
      <c r="H101" s="24">
        <v>2130</v>
      </c>
      <c r="I101" s="24">
        <v>2110</v>
      </c>
      <c r="J101" s="24">
        <v>2070</v>
      </c>
      <c r="K101" s="24">
        <v>2030</v>
      </c>
      <c r="L101" s="24">
        <v>2030</v>
      </c>
    </row>
    <row r="102" spans="1:12" ht="12" customHeight="1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</row>
    <row r="103" spans="1:12" ht="18" customHeight="1">
      <c r="A103" s="3"/>
      <c r="B103" s="2"/>
      <c r="C103" s="2"/>
      <c r="D103" s="2" t="s">
        <v>66</v>
      </c>
      <c r="E103" s="2"/>
      <c r="F103" s="24">
        <v>69000</v>
      </c>
      <c r="G103" s="24">
        <v>69800</v>
      </c>
      <c r="H103" s="24">
        <v>71600</v>
      </c>
      <c r="I103" s="24">
        <v>71800</v>
      </c>
      <c r="J103" s="24">
        <v>73200</v>
      </c>
      <c r="K103" s="24">
        <v>74400</v>
      </c>
      <c r="L103" s="24">
        <v>75700</v>
      </c>
    </row>
    <row r="104" spans="1:12" ht="18.75" customHeight="1">
      <c r="A104" s="3"/>
      <c r="B104" s="20"/>
      <c r="C104" s="2"/>
      <c r="D104" s="2" t="s">
        <v>67</v>
      </c>
      <c r="E104" s="2"/>
      <c r="F104" s="24">
        <v>32200</v>
      </c>
      <c r="G104" s="24">
        <v>33600</v>
      </c>
      <c r="H104" s="24">
        <v>34700</v>
      </c>
      <c r="I104" s="24">
        <v>35600</v>
      </c>
      <c r="J104" s="24">
        <v>36600</v>
      </c>
      <c r="K104" s="24">
        <v>37800</v>
      </c>
      <c r="L104" s="24">
        <v>39300</v>
      </c>
    </row>
    <row r="105" spans="1:12" ht="13.5" customHeight="1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</row>
    <row r="106" spans="1:12" ht="15.4">
      <c r="A106" s="3"/>
      <c r="B106" s="20"/>
      <c r="C106" s="2"/>
      <c r="D106" s="2" t="s">
        <v>68</v>
      </c>
      <c r="E106" s="2"/>
      <c r="F106" s="26">
        <v>1.0003599630498978</v>
      </c>
      <c r="G106" s="26">
        <v>1.0030368891687671</v>
      </c>
      <c r="H106" s="26">
        <v>1.00274019847275</v>
      </c>
      <c r="I106" s="26">
        <v>0.99890440555541715</v>
      </c>
      <c r="J106" s="26">
        <v>0.99985502809750448</v>
      </c>
      <c r="K106" s="26">
        <v>0.99985502809750448</v>
      </c>
      <c r="L106" s="26">
        <v>0.99985502809750448</v>
      </c>
    </row>
    <row r="107" spans="1:12" ht="11.25" customHeight="1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</row>
    <row r="108" spans="1:12" ht="25.15" customHeight="1">
      <c r="A108" s="3"/>
      <c r="B108" s="14"/>
      <c r="C108" s="2" t="s">
        <v>69</v>
      </c>
      <c r="D108" s="2"/>
      <c r="E108" s="2"/>
      <c r="F108" s="24">
        <v>106</v>
      </c>
      <c r="G108" s="24">
        <v>33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</row>
    <row r="109" spans="1:12" s="4" customFormat="1" ht="13.5" customHeight="1">
      <c r="A109" s="3"/>
      <c r="B109" s="14"/>
      <c r="C109" s="2"/>
      <c r="D109" s="2"/>
      <c r="E109" s="2"/>
      <c r="F109" s="35"/>
      <c r="G109" s="35"/>
      <c r="H109" s="35"/>
      <c r="I109" s="35"/>
      <c r="J109" s="35"/>
      <c r="K109" s="35"/>
    </row>
    <row r="110" spans="1:12" s="4" customFormat="1" ht="15.6" thickBot="1">
      <c r="A110" s="3"/>
      <c r="B110" s="10" t="s">
        <v>70</v>
      </c>
      <c r="C110" s="11"/>
      <c r="D110" s="11"/>
      <c r="E110" s="11"/>
      <c r="F110" s="36"/>
      <c r="G110" s="36"/>
      <c r="H110" s="36"/>
      <c r="I110" s="36"/>
      <c r="J110" s="36"/>
      <c r="K110" s="36"/>
      <c r="L110" s="36"/>
    </row>
    <row r="111" spans="1:12" ht="18.75" customHeight="1" thickTop="1">
      <c r="A111" s="3"/>
      <c r="B111" s="2"/>
      <c r="C111" s="3" t="s">
        <v>23</v>
      </c>
      <c r="D111" s="3"/>
      <c r="E111" s="3"/>
      <c r="F111" s="27">
        <v>9138838.7962083798</v>
      </c>
      <c r="G111" s="27">
        <v>9195554.5189279653</v>
      </c>
      <c r="H111" s="27">
        <v>10414069.606558152</v>
      </c>
      <c r="I111" s="27">
        <v>10503700</v>
      </c>
      <c r="J111" s="27">
        <v>10502500</v>
      </c>
      <c r="K111" s="27">
        <v>10613800</v>
      </c>
      <c r="L111" s="27">
        <v>10797600</v>
      </c>
    </row>
    <row r="112" spans="1:12" ht="15.4">
      <c r="A112" s="3"/>
      <c r="B112" s="20"/>
      <c r="C112" s="2" t="s">
        <v>71</v>
      </c>
      <c r="D112" s="2"/>
      <c r="E112" s="2"/>
      <c r="F112" s="22">
        <v>9060200</v>
      </c>
      <c r="G112" s="22">
        <v>9106300</v>
      </c>
      <c r="H112" s="22">
        <v>10317400</v>
      </c>
      <c r="I112" s="22">
        <v>10418500</v>
      </c>
      <c r="J112" s="22">
        <v>10417300</v>
      </c>
      <c r="K112" s="22">
        <v>10528600</v>
      </c>
      <c r="L112" s="22">
        <v>10712400</v>
      </c>
    </row>
    <row r="113" spans="1:12" ht="15.4">
      <c r="A113" s="3"/>
      <c r="B113" s="20"/>
      <c r="C113" s="2"/>
      <c r="D113" s="2" t="s">
        <v>72</v>
      </c>
      <c r="E113" s="2"/>
      <c r="F113" s="22">
        <v>9052000</v>
      </c>
      <c r="G113" s="22">
        <v>9099200</v>
      </c>
      <c r="H113" s="22">
        <v>10311400</v>
      </c>
      <c r="I113" s="22">
        <v>10413300</v>
      </c>
      <c r="J113" s="22">
        <v>10412700</v>
      </c>
      <c r="K113" s="22">
        <v>10524600</v>
      </c>
      <c r="L113" s="22">
        <v>10708900</v>
      </c>
    </row>
    <row r="114" spans="1:12" ht="15.4">
      <c r="A114" s="3"/>
      <c r="B114" s="20"/>
      <c r="C114" s="2"/>
      <c r="D114" s="2" t="s">
        <v>73</v>
      </c>
      <c r="E114" s="2"/>
      <c r="F114" s="22">
        <v>8200</v>
      </c>
      <c r="G114" s="22">
        <v>7100</v>
      </c>
      <c r="H114" s="22">
        <v>6000</v>
      </c>
      <c r="I114" s="22">
        <v>5200</v>
      </c>
      <c r="J114" s="22">
        <v>4600</v>
      </c>
      <c r="K114" s="22">
        <v>4000</v>
      </c>
      <c r="L114" s="22">
        <v>3500</v>
      </c>
    </row>
    <row r="115" spans="1:12" ht="10.15" customHeight="1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</row>
    <row r="116" spans="1:12" ht="15.4">
      <c r="A116" s="3"/>
      <c r="B116" s="20"/>
      <c r="C116" s="2" t="s">
        <v>74</v>
      </c>
      <c r="D116" s="2"/>
      <c r="E116" s="2"/>
      <c r="F116" s="22">
        <v>78600</v>
      </c>
      <c r="G116" s="22">
        <v>89300</v>
      </c>
      <c r="H116" s="22">
        <v>96600</v>
      </c>
      <c r="I116" s="22">
        <v>85200</v>
      </c>
      <c r="J116" s="22">
        <v>85200</v>
      </c>
      <c r="K116" s="22">
        <v>85200</v>
      </c>
      <c r="L116" s="22">
        <v>85200</v>
      </c>
    </row>
    <row r="117" spans="1:12" ht="15.4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</row>
    <row r="118" spans="1:12" ht="15.4">
      <c r="A118" s="3"/>
      <c r="B118" s="20"/>
      <c r="C118" s="2" t="s">
        <v>75</v>
      </c>
      <c r="D118" s="2"/>
      <c r="E118" s="2"/>
      <c r="F118" s="22">
        <v>288500</v>
      </c>
      <c r="G118" s="22">
        <v>287800</v>
      </c>
      <c r="H118" s="22">
        <v>288200</v>
      </c>
      <c r="I118" s="22">
        <v>291800</v>
      </c>
      <c r="J118" s="22">
        <v>294700</v>
      </c>
      <c r="K118" s="22">
        <v>298400</v>
      </c>
      <c r="L118" s="22">
        <v>302300</v>
      </c>
    </row>
    <row r="119" spans="1:12" ht="15.4">
      <c r="A119" s="3"/>
      <c r="B119" s="20"/>
      <c r="C119" s="2"/>
      <c r="D119" s="2" t="s">
        <v>76</v>
      </c>
      <c r="E119" s="2"/>
      <c r="F119" s="22">
        <v>288300</v>
      </c>
      <c r="G119" s="22">
        <v>287600</v>
      </c>
      <c r="H119" s="22">
        <v>288000</v>
      </c>
      <c r="I119" s="22">
        <v>291700</v>
      </c>
      <c r="J119" s="22">
        <v>294600</v>
      </c>
      <c r="K119" s="22">
        <v>298300</v>
      </c>
      <c r="L119" s="22">
        <v>302200</v>
      </c>
    </row>
    <row r="120" spans="1:12" ht="15.4">
      <c r="A120" s="3"/>
      <c r="B120" s="20"/>
      <c r="C120" s="2"/>
      <c r="D120" s="2" t="s">
        <v>77</v>
      </c>
      <c r="E120" s="2"/>
      <c r="F120" s="22">
        <v>200</v>
      </c>
      <c r="G120" s="22">
        <v>200</v>
      </c>
      <c r="H120" s="22">
        <v>200</v>
      </c>
      <c r="I120" s="22">
        <v>100</v>
      </c>
      <c r="J120" s="22">
        <v>100</v>
      </c>
      <c r="K120" s="22">
        <v>100</v>
      </c>
      <c r="L120" s="22">
        <v>100</v>
      </c>
    </row>
    <row r="121" spans="1:12" ht="15.4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</row>
    <row r="122" spans="1:12" ht="15.4">
      <c r="A122" s="3"/>
      <c r="B122" s="20"/>
      <c r="C122" s="2"/>
      <c r="D122" s="2" t="s">
        <v>78</v>
      </c>
      <c r="E122" s="2"/>
      <c r="F122" s="22">
        <v>216500</v>
      </c>
      <c r="G122" s="22">
        <v>213900</v>
      </c>
      <c r="H122" s="22">
        <v>213300</v>
      </c>
      <c r="I122" s="22">
        <v>214500</v>
      </c>
      <c r="J122" s="22">
        <v>216600</v>
      </c>
      <c r="K122" s="22">
        <v>219300</v>
      </c>
      <c r="L122" s="22">
        <v>222200</v>
      </c>
    </row>
    <row r="123" spans="1:12" ht="15.4">
      <c r="A123" s="3"/>
      <c r="B123" s="20"/>
      <c r="C123" s="2"/>
      <c r="D123" s="2" t="s">
        <v>79</v>
      </c>
      <c r="E123" s="2"/>
      <c r="F123" s="22">
        <v>72000</v>
      </c>
      <c r="G123" s="22">
        <v>73900</v>
      </c>
      <c r="H123" s="22">
        <v>74900</v>
      </c>
      <c r="I123" s="22">
        <v>77300</v>
      </c>
      <c r="J123" s="22">
        <v>78100</v>
      </c>
      <c r="K123" s="22">
        <v>79100</v>
      </c>
      <c r="L123" s="22">
        <v>80100</v>
      </c>
    </row>
    <row r="124" spans="1:12" ht="15.4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</row>
    <row r="125" spans="1:12" ht="15.4">
      <c r="A125" s="3"/>
      <c r="B125" s="20"/>
      <c r="C125" s="2" t="s">
        <v>80</v>
      </c>
      <c r="D125" s="2"/>
      <c r="E125" s="2"/>
      <c r="F125" s="22">
        <v>30210</v>
      </c>
      <c r="G125" s="22">
        <v>30210</v>
      </c>
      <c r="H125" s="22">
        <v>33700</v>
      </c>
      <c r="I125" s="22">
        <v>34000</v>
      </c>
      <c r="J125" s="22">
        <v>34020</v>
      </c>
      <c r="K125" s="22">
        <v>34150</v>
      </c>
      <c r="L125" s="22">
        <v>34310</v>
      </c>
    </row>
    <row r="126" spans="1:12" ht="15.4">
      <c r="A126" s="3"/>
      <c r="B126" s="20"/>
      <c r="C126" s="2"/>
      <c r="D126" s="2" t="s">
        <v>81</v>
      </c>
      <c r="E126" s="2"/>
      <c r="F126" s="22">
        <v>30200</v>
      </c>
      <c r="G126" s="22">
        <v>30210</v>
      </c>
      <c r="H126" s="22">
        <v>33700</v>
      </c>
      <c r="I126" s="22">
        <v>34000</v>
      </c>
      <c r="J126" s="22">
        <v>34020</v>
      </c>
      <c r="K126" s="22">
        <v>34150</v>
      </c>
      <c r="L126" s="22">
        <v>34300</v>
      </c>
    </row>
    <row r="127" spans="1:12" ht="15.4">
      <c r="A127" s="3"/>
      <c r="B127" s="20"/>
      <c r="C127" s="2"/>
      <c r="D127" s="2" t="s">
        <v>82</v>
      </c>
      <c r="E127" s="2"/>
      <c r="F127" s="22">
        <v>36290</v>
      </c>
      <c r="G127" s="22">
        <v>35860</v>
      </c>
      <c r="H127" s="22">
        <v>35370</v>
      </c>
      <c r="I127" s="22">
        <v>35640</v>
      </c>
      <c r="J127" s="22">
        <v>36000</v>
      </c>
      <c r="K127" s="22">
        <v>36430</v>
      </c>
      <c r="L127" s="22">
        <v>36870</v>
      </c>
    </row>
    <row r="128" spans="1:12" ht="12" customHeight="1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</row>
    <row r="129" spans="1:13" ht="13.5" customHeight="1">
      <c r="A129" s="3"/>
      <c r="B129" s="2"/>
      <c r="C129" s="2"/>
      <c r="D129" s="2" t="s">
        <v>83</v>
      </c>
      <c r="E129" s="2"/>
      <c r="F129" s="22">
        <v>30830</v>
      </c>
      <c r="G129" s="22">
        <v>30810</v>
      </c>
      <c r="H129" s="22">
        <v>34370</v>
      </c>
      <c r="I129" s="22">
        <v>34680</v>
      </c>
      <c r="J129" s="22">
        <v>34700</v>
      </c>
      <c r="K129" s="22">
        <v>34830</v>
      </c>
      <c r="L129" s="22">
        <v>35000</v>
      </c>
      <c r="M129" s="20"/>
    </row>
    <row r="130" spans="1:13" ht="16.5" customHeight="1">
      <c r="A130" s="3"/>
      <c r="B130" s="2"/>
      <c r="C130" s="2"/>
      <c r="D130" s="2" t="s">
        <v>84</v>
      </c>
      <c r="E130" s="2"/>
      <c r="F130" s="22">
        <v>28330</v>
      </c>
      <c r="G130" s="22">
        <v>28500</v>
      </c>
      <c r="H130" s="22">
        <v>31750</v>
      </c>
      <c r="I130" s="22">
        <v>32130</v>
      </c>
      <c r="J130" s="22">
        <v>32140</v>
      </c>
      <c r="K130" s="22">
        <v>32290</v>
      </c>
      <c r="L130" s="22">
        <v>32370</v>
      </c>
      <c r="M130" s="20"/>
    </row>
    <row r="131" spans="1:13" ht="10.15" customHeight="1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</row>
    <row r="132" spans="1:13" ht="15.4">
      <c r="A132" s="3"/>
      <c r="B132" s="20"/>
      <c r="C132" s="2" t="s">
        <v>85</v>
      </c>
      <c r="D132" s="2"/>
      <c r="E132" s="2"/>
      <c r="F132" s="29">
        <v>1.0397006</v>
      </c>
      <c r="G132" s="29">
        <v>1.0471235000000001</v>
      </c>
      <c r="H132" s="29">
        <v>1.062603</v>
      </c>
      <c r="I132" s="29">
        <v>1.05</v>
      </c>
      <c r="J132" s="29">
        <v>1.0389999999999999</v>
      </c>
      <c r="K132" s="29">
        <v>1.0329999999999999</v>
      </c>
      <c r="L132" s="29">
        <v>1.0329999999999999</v>
      </c>
      <c r="M132" s="20"/>
    </row>
    <row r="133" spans="1:13" ht="12.75" customHeight="1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</row>
    <row r="134" spans="1:13" ht="15.4">
      <c r="A134" s="3"/>
      <c r="B134" s="20"/>
      <c r="C134" s="2" t="s">
        <v>86</v>
      </c>
      <c r="D134" s="2"/>
      <c r="E134" s="2"/>
      <c r="F134" s="22">
        <v>2800</v>
      </c>
      <c r="G134" s="22">
        <v>3000</v>
      </c>
      <c r="H134" s="22">
        <v>2900</v>
      </c>
      <c r="I134" s="22">
        <v>2900</v>
      </c>
      <c r="J134" s="22">
        <v>2900</v>
      </c>
      <c r="K134" s="22">
        <v>2900</v>
      </c>
      <c r="L134" s="22">
        <v>2900</v>
      </c>
      <c r="M134" s="20"/>
    </row>
    <row r="135" spans="1:13" ht="19.5" customHeight="1">
      <c r="A135" s="3"/>
      <c r="B135" s="14"/>
      <c r="C135" s="2" t="s">
        <v>87</v>
      </c>
      <c r="D135" s="2"/>
      <c r="E135" s="2"/>
      <c r="F135" s="22">
        <v>25750</v>
      </c>
      <c r="G135" s="22">
        <v>26740</v>
      </c>
      <c r="H135" s="22">
        <v>28150</v>
      </c>
      <c r="I135" s="22">
        <v>28150</v>
      </c>
      <c r="J135" s="22">
        <v>28150</v>
      </c>
      <c r="K135" s="22">
        <v>28150</v>
      </c>
      <c r="L135" s="22">
        <v>28150</v>
      </c>
      <c r="M135" s="20"/>
    </row>
    <row r="136" spans="1:13" s="4" customFormat="1" ht="9.75" customHeight="1">
      <c r="A136" s="3"/>
      <c r="B136" s="14"/>
      <c r="C136" s="2"/>
      <c r="D136" s="2"/>
      <c r="E136" s="2"/>
      <c r="F136" s="35"/>
      <c r="G136" s="35"/>
      <c r="H136" s="35"/>
      <c r="I136" s="35"/>
      <c r="J136" s="35"/>
      <c r="K136" s="35"/>
    </row>
    <row r="137" spans="1:13" ht="15.6" thickBot="1">
      <c r="A137" s="3"/>
      <c r="B137" s="10" t="s">
        <v>88</v>
      </c>
      <c r="C137" s="11"/>
      <c r="D137" s="11"/>
      <c r="E137" s="11"/>
      <c r="F137" s="36"/>
      <c r="G137" s="36"/>
      <c r="H137" s="36"/>
      <c r="I137" s="36"/>
      <c r="J137" s="36"/>
      <c r="K137" s="36"/>
      <c r="L137" s="36"/>
      <c r="M137" s="20"/>
    </row>
    <row r="138" spans="1:13" ht="15.4" thickTop="1">
      <c r="A138" s="3"/>
      <c r="B138" s="20"/>
      <c r="C138" s="3" t="s">
        <v>23</v>
      </c>
      <c r="D138" s="3"/>
      <c r="E138" s="3"/>
      <c r="F138" s="27">
        <v>1081357.4990162195</v>
      </c>
      <c r="G138" s="27">
        <v>1167088.9147651552</v>
      </c>
      <c r="H138" s="27">
        <v>1180149.0847602577</v>
      </c>
      <c r="I138" s="27">
        <v>1189000</v>
      </c>
      <c r="J138" s="27">
        <v>1206900</v>
      </c>
      <c r="K138" s="27">
        <v>1238900</v>
      </c>
      <c r="L138" s="27">
        <v>1273900</v>
      </c>
      <c r="M138" s="20"/>
    </row>
    <row r="139" spans="1:13" ht="15.4">
      <c r="A139" s="3"/>
      <c r="B139" s="20"/>
      <c r="C139" s="2" t="s">
        <v>89</v>
      </c>
      <c r="D139" s="2"/>
      <c r="E139" s="2"/>
      <c r="F139" s="22">
        <v>1081400</v>
      </c>
      <c r="G139" s="22">
        <v>1167100</v>
      </c>
      <c r="H139" s="22">
        <v>1180100</v>
      </c>
      <c r="I139" s="22">
        <v>1189000</v>
      </c>
      <c r="J139" s="22">
        <v>1206900</v>
      </c>
      <c r="K139" s="22">
        <v>1238900</v>
      </c>
      <c r="L139" s="22">
        <v>1273900</v>
      </c>
      <c r="M139" s="20"/>
    </row>
    <row r="140" spans="1:13" ht="15.4">
      <c r="A140" s="3"/>
      <c r="B140" s="20"/>
      <c r="C140" s="2"/>
      <c r="D140" s="2"/>
      <c r="E140" s="2" t="s">
        <v>90</v>
      </c>
      <c r="F140" s="22">
        <v>624600</v>
      </c>
      <c r="G140" s="22">
        <v>669900</v>
      </c>
      <c r="H140" s="22">
        <v>698400</v>
      </c>
      <c r="I140" s="22">
        <v>684500</v>
      </c>
      <c r="J140" s="22">
        <v>671000</v>
      </c>
      <c r="K140" s="22">
        <v>664400</v>
      </c>
      <c r="L140" s="22">
        <v>660600</v>
      </c>
      <c r="M140" s="20"/>
    </row>
    <row r="141" spans="1:13" ht="15.4">
      <c r="A141" s="3"/>
      <c r="B141" s="20"/>
      <c r="C141" s="2"/>
      <c r="D141" s="2"/>
      <c r="E141" s="2" t="s">
        <v>91</v>
      </c>
      <c r="F141" s="22">
        <v>456700</v>
      </c>
      <c r="G141" s="22">
        <v>497200</v>
      </c>
      <c r="H141" s="22">
        <v>481700</v>
      </c>
      <c r="I141" s="22">
        <v>504500</v>
      </c>
      <c r="J141" s="22">
        <v>536000</v>
      </c>
      <c r="K141" s="22">
        <v>574500</v>
      </c>
      <c r="L141" s="22">
        <v>613300</v>
      </c>
      <c r="M141" s="20"/>
    </row>
    <row r="142" spans="1:13" ht="15.4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0"/>
    </row>
    <row r="143" spans="1:13" ht="15.4">
      <c r="A143" s="3"/>
      <c r="B143" s="20"/>
      <c r="C143" s="2" t="s">
        <v>92</v>
      </c>
      <c r="D143" s="2"/>
      <c r="E143" s="2"/>
      <c r="F143" s="22">
        <v>23600</v>
      </c>
      <c r="G143" s="22">
        <v>24900</v>
      </c>
      <c r="H143" s="22">
        <v>24500</v>
      </c>
      <c r="I143" s="22">
        <v>25400</v>
      </c>
      <c r="J143" s="22">
        <v>26200</v>
      </c>
      <c r="K143" s="22">
        <v>27000</v>
      </c>
      <c r="L143" s="22">
        <v>27700</v>
      </c>
      <c r="M143" s="20"/>
    </row>
    <row r="144" spans="1:13" ht="15.4">
      <c r="A144" s="3"/>
      <c r="B144" s="20"/>
      <c r="C144" s="2"/>
      <c r="D144" s="2"/>
      <c r="E144" s="2" t="s">
        <v>93</v>
      </c>
      <c r="F144" s="22">
        <v>6500</v>
      </c>
      <c r="G144" s="22">
        <v>6800</v>
      </c>
      <c r="H144" s="22">
        <v>6700</v>
      </c>
      <c r="I144" s="22">
        <v>6600</v>
      </c>
      <c r="J144" s="22">
        <v>6500</v>
      </c>
      <c r="K144" s="22">
        <v>6300</v>
      </c>
      <c r="L144" s="22">
        <v>6200</v>
      </c>
      <c r="M144" s="20"/>
    </row>
    <row r="145" spans="1:20" ht="15.4">
      <c r="A145" s="3"/>
      <c r="B145" s="20"/>
      <c r="C145" s="2"/>
      <c r="D145" s="2"/>
      <c r="E145" s="2" t="s">
        <v>94</v>
      </c>
      <c r="F145" s="22">
        <v>17000</v>
      </c>
      <c r="G145" s="22">
        <v>18100</v>
      </c>
      <c r="H145" s="22">
        <v>17800</v>
      </c>
      <c r="I145" s="22">
        <v>18800</v>
      </c>
      <c r="J145" s="22">
        <v>19800</v>
      </c>
      <c r="K145" s="22">
        <v>20700</v>
      </c>
      <c r="L145" s="22">
        <v>21500</v>
      </c>
      <c r="M145" s="20"/>
      <c r="N145" s="20"/>
      <c r="O145" s="20"/>
      <c r="P145" s="20"/>
      <c r="Q145" s="20"/>
      <c r="R145" s="20"/>
      <c r="S145" s="20"/>
      <c r="T145" s="20"/>
    </row>
    <row r="146" spans="1:20" ht="15.4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0"/>
      <c r="N146" s="20"/>
      <c r="O146" s="20"/>
      <c r="P146" s="20"/>
      <c r="Q146" s="20"/>
      <c r="R146" s="20"/>
      <c r="S146" s="20"/>
      <c r="T146" s="20"/>
    </row>
    <row r="147" spans="1:20" ht="15.4">
      <c r="A147" s="3"/>
      <c r="B147" s="20"/>
      <c r="C147" s="2" t="s">
        <v>95</v>
      </c>
      <c r="D147" s="2"/>
      <c r="E147" s="2"/>
      <c r="F147" s="22">
        <v>42690</v>
      </c>
      <c r="G147" s="22">
        <v>43530</v>
      </c>
      <c r="H147" s="22">
        <v>44290</v>
      </c>
      <c r="I147" s="22">
        <v>44220</v>
      </c>
      <c r="J147" s="22">
        <v>43930</v>
      </c>
      <c r="K147" s="22">
        <v>43820</v>
      </c>
      <c r="L147" s="22">
        <v>43910</v>
      </c>
      <c r="M147" s="20"/>
      <c r="N147" s="20"/>
      <c r="O147" s="20"/>
      <c r="P147" s="20"/>
      <c r="Q147" s="20"/>
      <c r="R147" s="20"/>
      <c r="S147" s="20"/>
      <c r="T147" s="20"/>
    </row>
    <row r="148" spans="1:20" ht="15.4">
      <c r="A148" s="3"/>
      <c r="B148" s="20"/>
      <c r="C148" s="2"/>
      <c r="D148" s="2"/>
      <c r="E148" s="2" t="s">
        <v>96</v>
      </c>
      <c r="F148" s="22">
        <v>89070</v>
      </c>
      <c r="G148" s="22">
        <v>91720</v>
      </c>
      <c r="H148" s="22">
        <v>95600</v>
      </c>
      <c r="I148" s="22">
        <v>98080</v>
      </c>
      <c r="J148" s="22">
        <v>99100</v>
      </c>
      <c r="K148" s="22">
        <v>100350</v>
      </c>
      <c r="L148" s="22">
        <v>102220</v>
      </c>
      <c r="M148" s="20"/>
      <c r="N148" s="20"/>
      <c r="O148" s="20"/>
      <c r="P148" s="20"/>
      <c r="Q148" s="20"/>
      <c r="R148" s="20"/>
      <c r="S148" s="20"/>
      <c r="T148" s="20"/>
    </row>
    <row r="149" spans="1:20" ht="15.4">
      <c r="A149" s="3"/>
      <c r="B149" s="20"/>
      <c r="C149" s="2"/>
      <c r="D149" s="2"/>
      <c r="E149" s="2" t="s">
        <v>97</v>
      </c>
      <c r="F149" s="22">
        <v>24930</v>
      </c>
      <c r="G149" s="22">
        <v>25490</v>
      </c>
      <c r="H149" s="22">
        <v>24910</v>
      </c>
      <c r="I149" s="22">
        <v>25340</v>
      </c>
      <c r="J149" s="22">
        <v>25890</v>
      </c>
      <c r="K149" s="22">
        <v>26530</v>
      </c>
      <c r="L149" s="22">
        <v>27200</v>
      </c>
      <c r="M149" s="20"/>
      <c r="N149" s="20"/>
      <c r="O149" s="20"/>
      <c r="P149" s="20"/>
      <c r="Q149" s="20"/>
      <c r="R149" s="20"/>
      <c r="S149" s="20"/>
      <c r="T149" s="20"/>
    </row>
    <row r="150" spans="1:20" ht="15.4">
      <c r="A150" s="3"/>
      <c r="B150" s="20"/>
      <c r="C150" s="58"/>
      <c r="D150" s="58"/>
      <c r="E150" s="58"/>
      <c r="F150" s="22"/>
      <c r="G150" s="22"/>
      <c r="H150" s="22"/>
      <c r="I150" s="22"/>
      <c r="J150" s="22"/>
      <c r="K150" s="22"/>
      <c r="L150" s="22"/>
      <c r="M150" s="20"/>
      <c r="N150" s="20"/>
      <c r="O150" s="20"/>
      <c r="P150" s="20"/>
      <c r="Q150" s="20"/>
      <c r="R150" s="20"/>
      <c r="S150" s="20"/>
      <c r="T150" s="20"/>
    </row>
    <row r="151" spans="1:20" ht="25.15" customHeight="1">
      <c r="A151" s="3"/>
      <c r="B151" s="14"/>
      <c r="C151" s="57" t="s">
        <v>98</v>
      </c>
      <c r="D151" s="57"/>
      <c r="E151" s="57"/>
      <c r="F151" s="29">
        <v>1.0753569999999999</v>
      </c>
      <c r="G151" s="29">
        <v>1.0782240000000001</v>
      </c>
      <c r="H151" s="29">
        <v>1.086652</v>
      </c>
      <c r="I151" s="29">
        <v>1.0569999999999999</v>
      </c>
      <c r="J151" s="29">
        <v>1.048</v>
      </c>
      <c r="K151" s="29">
        <v>1.048</v>
      </c>
      <c r="L151" s="29">
        <v>1.048</v>
      </c>
      <c r="M151" s="20"/>
      <c r="N151" s="20"/>
      <c r="O151" s="20"/>
      <c r="P151" s="20"/>
      <c r="Q151" s="20"/>
      <c r="R151" s="20"/>
      <c r="S151" s="20"/>
      <c r="T151" s="20"/>
    </row>
    <row r="152" spans="1:20" ht="15.4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ht="15.4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ht="15.4">
      <c r="A154" s="3"/>
      <c r="B154" s="14"/>
      <c r="C154" s="2"/>
      <c r="D154" s="2"/>
      <c r="E154" s="2" t="s">
        <v>99</v>
      </c>
      <c r="F154" s="22">
        <v>13100</v>
      </c>
      <c r="G154" s="22">
        <v>13900</v>
      </c>
      <c r="H154" s="22">
        <v>13800</v>
      </c>
      <c r="I154" s="22">
        <v>14400</v>
      </c>
      <c r="J154" s="22">
        <v>14700</v>
      </c>
      <c r="K154" s="22">
        <v>15000</v>
      </c>
      <c r="L154" s="22">
        <v>15400</v>
      </c>
      <c r="M154" s="20"/>
      <c r="N154" s="45"/>
      <c r="O154" s="45"/>
      <c r="P154" s="45"/>
      <c r="Q154" s="45"/>
      <c r="R154" s="45"/>
      <c r="S154" s="45"/>
      <c r="T154" s="45"/>
    </row>
    <row r="155" spans="1:20" ht="15.4">
      <c r="A155" s="3"/>
      <c r="B155" s="14"/>
      <c r="C155" s="2"/>
      <c r="D155" s="2"/>
      <c r="E155" s="2" t="s">
        <v>100</v>
      </c>
      <c r="F155" s="22">
        <v>10500</v>
      </c>
      <c r="G155" s="22">
        <v>11000</v>
      </c>
      <c r="H155" s="22">
        <v>10700</v>
      </c>
      <c r="I155" s="22">
        <v>11000</v>
      </c>
      <c r="J155" s="22">
        <v>11500</v>
      </c>
      <c r="K155" s="22">
        <v>12000</v>
      </c>
      <c r="L155" s="22">
        <v>12300</v>
      </c>
      <c r="M155" s="20"/>
      <c r="N155" s="45"/>
      <c r="O155" s="45"/>
      <c r="P155" s="45"/>
      <c r="Q155" s="45"/>
      <c r="R155" s="45"/>
      <c r="S155" s="45"/>
      <c r="T155" s="45"/>
    </row>
    <row r="156" spans="1:20" ht="15.4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0"/>
      <c r="N156" s="45"/>
      <c r="O156" s="45"/>
      <c r="P156" s="45"/>
      <c r="Q156" s="45"/>
      <c r="R156" s="45"/>
      <c r="S156" s="45"/>
      <c r="T156" s="45"/>
    </row>
    <row r="157" spans="1:20" ht="15.4">
      <c r="A157" s="3"/>
      <c r="B157" s="14"/>
      <c r="C157" s="2"/>
      <c r="D157" s="2"/>
      <c r="E157" s="2" t="s">
        <v>99</v>
      </c>
      <c r="F157" s="22">
        <v>47800</v>
      </c>
      <c r="G157" s="22">
        <v>48600</v>
      </c>
      <c r="H157" s="22">
        <v>50700</v>
      </c>
      <c r="I157" s="22">
        <v>48900</v>
      </c>
      <c r="J157" s="22">
        <v>48800</v>
      </c>
      <c r="K157" s="22">
        <v>48700</v>
      </c>
      <c r="L157" s="22">
        <v>48800</v>
      </c>
      <c r="M157" s="20"/>
      <c r="N157" s="45"/>
      <c r="O157" s="45"/>
      <c r="P157" s="45"/>
      <c r="Q157" s="45"/>
      <c r="R157" s="45"/>
      <c r="S157" s="45"/>
      <c r="T157" s="45"/>
    </row>
    <row r="158" spans="1:20" ht="15.4">
      <c r="A158" s="3"/>
      <c r="B158" s="14"/>
      <c r="C158" s="2"/>
      <c r="D158" s="2"/>
      <c r="E158" s="2" t="s">
        <v>100</v>
      </c>
      <c r="F158" s="22">
        <v>35900</v>
      </c>
      <c r="G158" s="22">
        <v>36000</v>
      </c>
      <c r="H158" s="22">
        <v>36700</v>
      </c>
      <c r="I158" s="22">
        <v>34500</v>
      </c>
      <c r="J158" s="22">
        <v>34000</v>
      </c>
      <c r="K158" s="22">
        <v>33900</v>
      </c>
      <c r="L158" s="22">
        <v>34000</v>
      </c>
      <c r="M158" s="20"/>
      <c r="N158" s="46"/>
      <c r="O158" s="46"/>
      <c r="P158" s="46"/>
      <c r="Q158" s="46"/>
      <c r="R158" s="46"/>
      <c r="S158" s="46"/>
      <c r="T158" s="46"/>
    </row>
    <row r="159" spans="1:20" ht="15.4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0"/>
      <c r="N159" s="46"/>
      <c r="O159" s="46"/>
      <c r="P159" s="46"/>
      <c r="Q159" s="46"/>
      <c r="R159" s="46"/>
      <c r="S159" s="46"/>
      <c r="T159" s="46"/>
    </row>
    <row r="160" spans="1:20" ht="15.4">
      <c r="A160" s="3"/>
      <c r="B160" s="14"/>
      <c r="C160" s="2"/>
      <c r="D160" s="2"/>
      <c r="E160" s="2" t="s">
        <v>99</v>
      </c>
      <c r="F160" s="22">
        <v>677000</v>
      </c>
      <c r="G160" s="22">
        <v>738000</v>
      </c>
      <c r="H160" s="22">
        <v>757000</v>
      </c>
      <c r="I160" s="22">
        <v>771000</v>
      </c>
      <c r="J160" s="22">
        <v>779000</v>
      </c>
      <c r="K160" s="22">
        <v>797000</v>
      </c>
      <c r="L160" s="22">
        <v>819000</v>
      </c>
      <c r="M160" s="20"/>
      <c r="N160" s="46"/>
      <c r="O160" s="46"/>
      <c r="P160" s="46"/>
      <c r="Q160" s="46"/>
      <c r="R160" s="46"/>
      <c r="S160" s="46"/>
      <c r="T160" s="46"/>
    </row>
    <row r="161" spans="1:20" ht="15.4">
      <c r="A161" s="3"/>
      <c r="B161" s="14"/>
      <c r="C161" s="2"/>
      <c r="D161" s="2"/>
      <c r="E161" s="2" t="s">
        <v>100</v>
      </c>
      <c r="F161" s="22">
        <v>404000</v>
      </c>
      <c r="G161" s="22">
        <v>429000</v>
      </c>
      <c r="H161" s="22">
        <v>423000</v>
      </c>
      <c r="I161" s="22">
        <v>418000</v>
      </c>
      <c r="J161" s="22">
        <v>428000</v>
      </c>
      <c r="K161" s="22">
        <v>441000</v>
      </c>
      <c r="L161" s="22">
        <v>455000</v>
      </c>
      <c r="M161" s="20"/>
      <c r="N161" s="22"/>
      <c r="O161" s="22"/>
      <c r="P161" s="22"/>
      <c r="Q161" s="22"/>
      <c r="R161" s="22"/>
      <c r="S161" s="22"/>
      <c r="T161" s="22"/>
    </row>
    <row r="162" spans="1:20" s="20" customFormat="1" ht="15.4">
      <c r="A162" s="3"/>
      <c r="B162" s="14"/>
      <c r="C162" s="2"/>
      <c r="D162" s="2"/>
      <c r="E162" s="2"/>
      <c r="F162" s="22"/>
      <c r="G162" s="22"/>
      <c r="H162" s="22"/>
      <c r="I162" s="22"/>
      <c r="J162" s="22"/>
      <c r="K162" s="22"/>
      <c r="N162" s="22"/>
      <c r="O162" s="22"/>
      <c r="P162" s="22"/>
      <c r="Q162" s="22"/>
      <c r="R162" s="22"/>
      <c r="S162" s="22"/>
      <c r="T162" s="22"/>
    </row>
    <row r="163" spans="1:20" s="20" customFormat="1" ht="15.6" thickBot="1">
      <c r="A163" s="51"/>
      <c r="B163" s="10" t="s">
        <v>103</v>
      </c>
      <c r="C163" s="11"/>
      <c r="D163" s="11"/>
      <c r="E163" s="36"/>
      <c r="F163" s="36"/>
      <c r="G163" s="36"/>
      <c r="H163" s="36"/>
      <c r="I163" s="36"/>
      <c r="J163" s="36"/>
      <c r="K163" s="36"/>
      <c r="L163" s="36"/>
      <c r="N163" s="22"/>
      <c r="O163" s="22"/>
      <c r="P163" s="22"/>
      <c r="Q163" s="22"/>
      <c r="R163" s="22"/>
      <c r="S163" s="22"/>
      <c r="T163" s="22"/>
    </row>
    <row r="164" spans="1:20" s="20" customFormat="1" ht="15.4" thickTop="1">
      <c r="B164" s="3"/>
      <c r="C164" s="3" t="s">
        <v>23</v>
      </c>
      <c r="D164" s="3"/>
      <c r="E164" s="3"/>
      <c r="F164" s="27"/>
      <c r="G164" s="27"/>
      <c r="H164" s="27"/>
      <c r="I164" s="52">
        <v>2028000</v>
      </c>
      <c r="J164" s="27">
        <v>6121000</v>
      </c>
      <c r="K164" s="27">
        <v>6187000</v>
      </c>
      <c r="L164" s="27">
        <v>6249000</v>
      </c>
      <c r="N164" s="22"/>
      <c r="O164" s="22"/>
      <c r="P164" s="22"/>
      <c r="Q164" s="22"/>
      <c r="R164" s="22"/>
      <c r="S164" s="22"/>
      <c r="T164" s="22"/>
    </row>
    <row r="165" spans="1:20" s="20" customFormat="1" ht="15.4">
      <c r="B165" s="2"/>
      <c r="C165" s="2"/>
      <c r="D165" s="2"/>
      <c r="E165" s="2"/>
      <c r="F165" s="22"/>
      <c r="G165" s="22"/>
      <c r="H165" s="22"/>
      <c r="I165" s="22"/>
      <c r="J165" s="22"/>
      <c r="K165" s="22"/>
      <c r="L165" s="22"/>
      <c r="N165" s="22"/>
      <c r="O165" s="22"/>
      <c r="P165" s="22"/>
      <c r="Q165" s="22"/>
      <c r="R165" s="22"/>
      <c r="S165" s="22"/>
      <c r="T165" s="22"/>
    </row>
    <row r="166" spans="1:20" s="20" customFormat="1" ht="17.649999999999999">
      <c r="B166" s="2"/>
      <c r="C166" s="2" t="s">
        <v>104</v>
      </c>
      <c r="D166" s="2"/>
      <c r="E166" s="3"/>
      <c r="F166" s="49"/>
      <c r="G166" s="49"/>
      <c r="H166" s="49"/>
      <c r="I166" s="49">
        <v>0.57299999999999995</v>
      </c>
      <c r="J166" s="49">
        <v>0.56999999999999995</v>
      </c>
      <c r="K166" s="49">
        <v>0.56799999999999995</v>
      </c>
      <c r="L166" s="49">
        <v>0.56499999999999995</v>
      </c>
      <c r="N166" s="22"/>
      <c r="O166" s="22"/>
      <c r="P166" s="22"/>
      <c r="Q166" s="22"/>
      <c r="R166" s="22"/>
      <c r="S166" s="22"/>
      <c r="T166" s="22"/>
    </row>
    <row r="167" spans="1:20" s="20" customFormat="1" ht="15.4">
      <c r="D167" s="2" t="s">
        <v>99</v>
      </c>
      <c r="E167" s="2"/>
      <c r="F167" s="49"/>
      <c r="G167" s="49"/>
      <c r="H167" s="49"/>
      <c r="I167" s="49">
        <v>0.66</v>
      </c>
      <c r="J167" s="49">
        <v>0.66300000000000003</v>
      </c>
      <c r="K167" s="49">
        <v>0.66600000000000004</v>
      </c>
      <c r="L167" s="49">
        <v>0.66800000000000004</v>
      </c>
      <c r="N167" s="22"/>
      <c r="O167" s="22"/>
      <c r="P167" s="22"/>
      <c r="Q167" s="22"/>
      <c r="R167" s="22"/>
      <c r="S167" s="22"/>
      <c r="T167" s="22"/>
    </row>
    <row r="168" spans="1:20" s="20" customFormat="1" ht="15.4">
      <c r="D168" s="2" t="s">
        <v>100</v>
      </c>
      <c r="E168" s="2"/>
      <c r="F168" s="49"/>
      <c r="G168" s="49"/>
      <c r="H168" s="49"/>
      <c r="I168" s="49">
        <v>0.47599999999999998</v>
      </c>
      <c r="J168" s="49">
        <v>0.46800000000000003</v>
      </c>
      <c r="K168" s="49">
        <v>0.46100000000000002</v>
      </c>
      <c r="L168" s="49">
        <v>0.45300000000000001</v>
      </c>
      <c r="N168" s="22"/>
      <c r="O168" s="22"/>
      <c r="P168" s="22"/>
      <c r="Q168" s="22"/>
      <c r="R168" s="22"/>
      <c r="S168" s="22"/>
      <c r="T168" s="22"/>
    </row>
    <row r="169" spans="1:20" s="20" customFormat="1" ht="15.4">
      <c r="B169" s="2"/>
      <c r="C169" s="2"/>
      <c r="D169" s="2"/>
      <c r="E169" s="2"/>
      <c r="F169" s="22"/>
      <c r="G169" s="22"/>
      <c r="H169" s="22"/>
      <c r="I169" s="22"/>
      <c r="J169" s="22"/>
      <c r="K169" s="22"/>
      <c r="L169" s="22"/>
      <c r="N169" s="22"/>
      <c r="O169" s="22"/>
      <c r="P169" s="22"/>
      <c r="Q169" s="22"/>
      <c r="R169" s="22"/>
      <c r="S169" s="22"/>
      <c r="T169" s="22"/>
    </row>
    <row r="170" spans="1:20" s="20" customFormat="1" ht="15.4">
      <c r="B170" s="2"/>
      <c r="C170" s="2" t="s">
        <v>105</v>
      </c>
      <c r="D170" s="2"/>
      <c r="E170" s="2"/>
      <c r="F170" s="22"/>
      <c r="I170" s="22">
        <v>1216500</v>
      </c>
      <c r="J170" s="22">
        <v>1230600</v>
      </c>
      <c r="K170" s="22">
        <v>1243300</v>
      </c>
      <c r="L170" s="22">
        <v>1255300</v>
      </c>
      <c r="N170" s="22"/>
      <c r="O170" s="22"/>
      <c r="P170" s="22"/>
      <c r="Q170" s="22"/>
      <c r="R170" s="22"/>
      <c r="S170" s="22"/>
      <c r="T170" s="22"/>
    </row>
    <row r="171" spans="1:20" s="20" customFormat="1" ht="15.4">
      <c r="B171" s="2"/>
      <c r="C171" s="2"/>
      <c r="D171" s="2" t="s">
        <v>99</v>
      </c>
      <c r="E171" s="2"/>
      <c r="F171" s="22"/>
      <c r="G171" s="22"/>
      <c r="H171" s="22"/>
      <c r="I171" s="22">
        <v>734900</v>
      </c>
      <c r="J171" s="22">
        <v>749400</v>
      </c>
      <c r="K171" s="22">
        <v>763100</v>
      </c>
      <c r="L171" s="22">
        <v>776100</v>
      </c>
      <c r="N171" s="22"/>
      <c r="O171" s="22"/>
      <c r="P171" s="22"/>
      <c r="Q171" s="22"/>
      <c r="R171" s="22"/>
      <c r="S171" s="22"/>
      <c r="T171" s="22"/>
    </row>
    <row r="172" spans="1:20" s="20" customFormat="1" ht="15.4">
      <c r="B172" s="2"/>
      <c r="C172" s="2"/>
      <c r="D172" s="2" t="s">
        <v>100</v>
      </c>
      <c r="E172" s="2"/>
      <c r="F172" s="22"/>
      <c r="G172" s="22"/>
      <c r="H172" s="22"/>
      <c r="I172" s="22">
        <v>481600</v>
      </c>
      <c r="J172" s="22">
        <v>481200</v>
      </c>
      <c r="K172" s="22">
        <v>480200</v>
      </c>
      <c r="L172" s="22">
        <v>479200</v>
      </c>
      <c r="N172" s="22"/>
      <c r="O172" s="22"/>
      <c r="P172" s="22"/>
      <c r="Q172" s="22"/>
      <c r="R172" s="22"/>
      <c r="S172" s="22"/>
      <c r="T172" s="22"/>
    </row>
    <row r="173" spans="1:20" s="20" customFormat="1" ht="15.4">
      <c r="B173" s="2"/>
      <c r="C173" s="2"/>
      <c r="D173" s="2"/>
      <c r="E173" s="2"/>
      <c r="F173" s="22"/>
      <c r="G173" s="22"/>
      <c r="H173" s="22"/>
      <c r="I173" s="22"/>
      <c r="J173" s="22"/>
      <c r="K173" s="22"/>
      <c r="L173" s="22"/>
      <c r="N173" s="22"/>
      <c r="O173" s="22"/>
      <c r="P173" s="22"/>
      <c r="Q173" s="22"/>
      <c r="R173" s="22"/>
      <c r="S173" s="22"/>
      <c r="T173" s="22"/>
    </row>
    <row r="174" spans="1:20" s="20" customFormat="1" ht="15.4">
      <c r="B174" s="2"/>
      <c r="C174" s="2" t="s">
        <v>106</v>
      </c>
      <c r="D174" s="2"/>
      <c r="E174" s="2"/>
      <c r="F174" s="22"/>
      <c r="G174" s="22"/>
      <c r="H174" s="22"/>
      <c r="I174" s="22">
        <v>5000</v>
      </c>
      <c r="J174" s="22">
        <v>5000</v>
      </c>
      <c r="K174" s="22">
        <v>5000</v>
      </c>
      <c r="L174" s="22">
        <v>5000</v>
      </c>
      <c r="N174" s="22"/>
      <c r="O174" s="22"/>
      <c r="P174" s="22"/>
      <c r="Q174" s="22"/>
      <c r="R174" s="22"/>
      <c r="S174" s="22"/>
      <c r="T174" s="22"/>
    </row>
    <row r="175" spans="1:20" s="20" customFormat="1" ht="15.4">
      <c r="B175" s="2"/>
      <c r="C175" s="2"/>
      <c r="D175" s="2" t="s">
        <v>99</v>
      </c>
      <c r="E175" s="2"/>
      <c r="F175" s="22"/>
      <c r="G175" s="22"/>
      <c r="H175" s="22"/>
      <c r="I175" s="22">
        <v>5300</v>
      </c>
      <c r="J175" s="22">
        <v>5300</v>
      </c>
      <c r="K175" s="22">
        <v>5300</v>
      </c>
      <c r="L175" s="22">
        <v>5300</v>
      </c>
      <c r="N175" s="22"/>
      <c r="O175" s="22"/>
      <c r="P175" s="22"/>
      <c r="Q175" s="22"/>
      <c r="R175" s="22"/>
      <c r="S175" s="22"/>
      <c r="T175" s="22"/>
    </row>
    <row r="176" spans="1:20" s="20" customFormat="1" ht="15.4">
      <c r="B176" s="2"/>
      <c r="C176" s="2"/>
      <c r="D176" s="2" t="s">
        <v>100</v>
      </c>
      <c r="E176" s="2"/>
      <c r="F176" s="22"/>
      <c r="I176" s="22">
        <v>4500</v>
      </c>
      <c r="J176" s="22">
        <v>4500</v>
      </c>
      <c r="K176" s="22">
        <v>4500</v>
      </c>
      <c r="L176" s="22">
        <v>4500</v>
      </c>
      <c r="N176" s="22"/>
      <c r="O176" s="22"/>
      <c r="P176" s="22"/>
      <c r="Q176" s="22"/>
      <c r="R176" s="22"/>
      <c r="S176" s="22"/>
      <c r="T176" s="22"/>
    </row>
    <row r="177" spans="1:20" s="20" customFormat="1" ht="15.4">
      <c r="B177" s="2"/>
      <c r="C177" s="2"/>
      <c r="D177" s="2"/>
      <c r="E177" s="2"/>
      <c r="F177" s="22"/>
      <c r="I177" s="22"/>
      <c r="J177" s="22"/>
      <c r="K177" s="22"/>
      <c r="N177" s="22"/>
      <c r="O177" s="22"/>
      <c r="P177" s="22"/>
      <c r="Q177" s="22"/>
      <c r="R177" s="22"/>
      <c r="S177" s="22"/>
      <c r="T177" s="22"/>
    </row>
    <row r="178" spans="1:20" s="20" customFormat="1" ht="15.4">
      <c r="A178" s="3"/>
      <c r="B178" s="2"/>
      <c r="C178" s="2" t="s">
        <v>107</v>
      </c>
      <c r="D178" s="2"/>
      <c r="E178" s="2"/>
      <c r="F178" s="53"/>
      <c r="G178" s="53"/>
      <c r="H178" s="53"/>
      <c r="I178" s="53">
        <v>1.0009515296716334</v>
      </c>
      <c r="J178" s="53">
        <v>1.0009515296716334</v>
      </c>
      <c r="K178" s="53">
        <v>1.0009515296716334</v>
      </c>
      <c r="L178" s="53">
        <v>1.0009515296716334</v>
      </c>
      <c r="N178" s="46"/>
      <c r="O178" s="46"/>
      <c r="P178" s="46"/>
      <c r="Q178" s="46"/>
      <c r="R178" s="46"/>
      <c r="S178" s="46"/>
      <c r="T178" s="46"/>
    </row>
    <row r="179" spans="1:20" s="20" customFormat="1" ht="15.4">
      <c r="A179" s="3"/>
      <c r="B179" s="2"/>
      <c r="C179" s="2"/>
      <c r="D179" s="2"/>
      <c r="E179" s="2"/>
      <c r="I179" s="54"/>
      <c r="J179" s="54"/>
      <c r="K179" s="54"/>
      <c r="L179" s="54"/>
      <c r="N179" s="46"/>
      <c r="O179" s="46"/>
      <c r="P179" s="46"/>
      <c r="Q179" s="46"/>
      <c r="R179" s="46"/>
      <c r="S179" s="46"/>
      <c r="T179" s="46"/>
    </row>
    <row r="180" spans="1:20" s="20" customFormat="1" ht="15.4">
      <c r="A180" s="3"/>
      <c r="B180" s="2">
        <v>1</v>
      </c>
      <c r="C180" s="2" t="s">
        <v>108</v>
      </c>
      <c r="D180" s="2"/>
      <c r="E180" s="2"/>
      <c r="I180" s="54"/>
      <c r="J180" s="54"/>
      <c r="K180" s="54"/>
      <c r="L180" s="54"/>
      <c r="N180" s="46"/>
      <c r="O180" s="46"/>
      <c r="P180" s="46"/>
      <c r="Q180" s="46"/>
      <c r="R180" s="46"/>
      <c r="S180" s="46"/>
      <c r="T180" s="46"/>
    </row>
    <row r="181" spans="1:20" s="20" customFormat="1" ht="15.4">
      <c r="A181" s="3"/>
      <c r="B181" s="55"/>
      <c r="C181" s="2" t="s">
        <v>109</v>
      </c>
      <c r="D181" s="2"/>
      <c r="E181" s="2"/>
      <c r="F181" s="34"/>
      <c r="G181" s="34"/>
      <c r="H181" s="34"/>
      <c r="I181" s="34"/>
      <c r="J181" s="34"/>
      <c r="K181" s="34"/>
      <c r="N181" s="46"/>
      <c r="O181" s="46"/>
      <c r="P181" s="46"/>
      <c r="Q181" s="46"/>
      <c r="R181" s="46"/>
      <c r="S181" s="46"/>
      <c r="T181" s="46"/>
    </row>
    <row r="182" spans="1:20" ht="15.4">
      <c r="A182" s="3"/>
      <c r="B182" s="14"/>
      <c r="C182" s="2"/>
      <c r="D182" s="2"/>
      <c r="E182" s="2"/>
      <c r="F182" s="34"/>
      <c r="G182" s="34"/>
      <c r="H182" s="34"/>
      <c r="I182" s="34"/>
      <c r="J182" s="34"/>
      <c r="K182" s="34"/>
      <c r="L182" s="20"/>
      <c r="M182" s="20"/>
      <c r="N182" s="46"/>
      <c r="O182" s="46"/>
      <c r="P182" s="46"/>
      <c r="Q182" s="46"/>
      <c r="R182" s="46"/>
      <c r="S182" s="46"/>
      <c r="T182" s="46"/>
    </row>
    <row r="183" spans="1:20" ht="15.6" thickBot="1">
      <c r="A183" s="3"/>
      <c r="B183" s="10" t="s">
        <v>110</v>
      </c>
      <c r="C183" s="11"/>
      <c r="D183" s="11"/>
      <c r="E183" s="11"/>
      <c r="F183" s="36"/>
      <c r="G183" s="36"/>
      <c r="H183" s="36"/>
      <c r="I183" s="36"/>
      <c r="J183" s="36"/>
      <c r="K183" s="36"/>
      <c r="L183" s="36"/>
      <c r="M183" s="20"/>
      <c r="N183" s="46"/>
      <c r="O183" s="46"/>
      <c r="P183" s="46"/>
      <c r="Q183" s="46"/>
      <c r="R183" s="46"/>
      <c r="S183" s="46"/>
      <c r="T183" s="46"/>
    </row>
    <row r="184" spans="1:20" ht="15.4" thickTop="1">
      <c r="A184" s="3"/>
      <c r="B184" s="20"/>
      <c r="C184" s="3" t="s">
        <v>23</v>
      </c>
      <c r="D184" s="3"/>
      <c r="E184" s="3"/>
      <c r="F184" s="27">
        <v>539532</v>
      </c>
      <c r="G184" s="27">
        <v>566039</v>
      </c>
      <c r="H184" s="27">
        <v>706021</v>
      </c>
      <c r="I184" s="27">
        <v>778000</v>
      </c>
      <c r="J184" s="27">
        <v>692000</v>
      </c>
      <c r="K184" s="27">
        <v>700000</v>
      </c>
      <c r="L184" s="27">
        <v>707000</v>
      </c>
      <c r="M184" s="20"/>
      <c r="N184" s="46"/>
      <c r="O184" s="46"/>
      <c r="P184" s="46"/>
      <c r="Q184" s="46"/>
      <c r="R184" s="46"/>
      <c r="S184" s="46"/>
      <c r="T184" s="46"/>
    </row>
    <row r="185" spans="1:20" ht="15.4">
      <c r="A185" s="3"/>
      <c r="B185" s="14"/>
      <c r="C185" s="2"/>
      <c r="D185" s="2"/>
      <c r="E185" s="2"/>
      <c r="F185" s="38"/>
      <c r="G185" s="37"/>
      <c r="H185" s="37"/>
      <c r="I185" s="37"/>
      <c r="J185" s="37"/>
      <c r="K185" s="37"/>
      <c r="L185" s="20"/>
      <c r="M185" s="20"/>
      <c r="N185" s="22"/>
      <c r="O185" s="22"/>
      <c r="P185" s="22"/>
      <c r="Q185" s="22"/>
      <c r="R185" s="22"/>
      <c r="S185" s="22"/>
      <c r="T185" s="22"/>
    </row>
    <row r="186" spans="1:20">
      <c r="A186" s="20"/>
      <c r="B186" s="20"/>
      <c r="C186" s="20"/>
      <c r="D186" s="20"/>
      <c r="E186" s="20"/>
      <c r="F186" s="34"/>
      <c r="G186" s="34"/>
      <c r="H186" s="34"/>
      <c r="I186" s="34"/>
      <c r="J186" s="34"/>
      <c r="K186" s="34"/>
      <c r="L186" s="20"/>
      <c r="M186" s="20"/>
      <c r="N186" s="46"/>
      <c r="O186" s="46"/>
      <c r="P186" s="46"/>
      <c r="Q186" s="46"/>
      <c r="R186" s="46"/>
      <c r="S186" s="46"/>
      <c r="T186" s="46"/>
    </row>
    <row r="187" spans="1:20" s="4" customFormat="1" ht="49.5" customHeight="1">
      <c r="A187" s="12" t="s">
        <v>111</v>
      </c>
      <c r="B187" s="14"/>
      <c r="C187" s="15"/>
      <c r="D187" s="15"/>
      <c r="E187" s="15"/>
      <c r="F187" s="35"/>
      <c r="G187" s="35"/>
      <c r="H187" s="35"/>
      <c r="I187" s="35"/>
      <c r="J187" s="35"/>
      <c r="K187" s="35"/>
      <c r="N187" s="46"/>
      <c r="O187" s="46"/>
      <c r="P187" s="46"/>
      <c r="Q187" s="46"/>
      <c r="R187" s="46"/>
      <c r="S187" s="46"/>
      <c r="T187" s="46"/>
    </row>
    <row r="188" spans="1:20" ht="21" customHeight="1" thickBot="1">
      <c r="A188" s="3"/>
      <c r="B188" s="10" t="s">
        <v>112</v>
      </c>
      <c r="C188" s="11"/>
      <c r="D188" s="11"/>
      <c r="E188" s="11"/>
      <c r="F188" s="36"/>
      <c r="G188" s="36"/>
      <c r="H188" s="36"/>
      <c r="I188" s="36"/>
      <c r="J188" s="36"/>
      <c r="K188" s="36"/>
      <c r="L188" s="36"/>
      <c r="M188" s="20"/>
      <c r="N188" s="46"/>
      <c r="O188" s="46"/>
      <c r="P188" s="46"/>
      <c r="Q188" s="46"/>
      <c r="R188" s="46"/>
      <c r="S188" s="46"/>
      <c r="T188" s="46"/>
    </row>
    <row r="189" spans="1:20" ht="15.4" thickTop="1">
      <c r="A189" s="3"/>
      <c r="B189" s="20"/>
      <c r="C189" s="3" t="s">
        <v>23</v>
      </c>
      <c r="D189" s="3"/>
      <c r="E189" s="3"/>
      <c r="F189" s="27">
        <v>951151</v>
      </c>
      <c r="G189" s="27">
        <v>997204</v>
      </c>
      <c r="H189" s="27">
        <v>1034176</v>
      </c>
      <c r="I189" s="27">
        <v>1015300</v>
      </c>
      <c r="J189" s="27">
        <v>1034400</v>
      </c>
      <c r="K189" s="27">
        <v>1051500</v>
      </c>
      <c r="L189" s="27">
        <v>1069700</v>
      </c>
      <c r="M189" s="20"/>
      <c r="N189" s="17"/>
      <c r="O189" s="17"/>
      <c r="P189" s="17"/>
      <c r="Q189" s="17"/>
      <c r="R189" s="17"/>
      <c r="S189" s="17"/>
      <c r="T189" s="17"/>
    </row>
    <row r="190" spans="1:20" ht="12" customHeight="1">
      <c r="A190" s="3"/>
      <c r="B190" s="2"/>
      <c r="C190" s="2"/>
      <c r="D190" s="2"/>
      <c r="E190" s="2"/>
      <c r="F190" s="20"/>
      <c r="G190" s="20"/>
      <c r="H190" s="20"/>
      <c r="I190" s="20"/>
      <c r="J190" s="20"/>
      <c r="K190" s="20"/>
      <c r="L190" s="20"/>
      <c r="M190" s="20"/>
      <c r="N190" s="47"/>
      <c r="O190" s="47"/>
      <c r="P190" s="47"/>
      <c r="Q190" s="47"/>
      <c r="R190" s="47"/>
      <c r="S190" s="47"/>
      <c r="T190" s="47"/>
    </row>
    <row r="191" spans="1:20" ht="18" customHeight="1">
      <c r="A191" s="3"/>
      <c r="B191" s="2"/>
      <c r="C191" s="2" t="s">
        <v>113</v>
      </c>
      <c r="D191" s="2"/>
      <c r="E191" s="2"/>
      <c r="F191" s="22">
        <v>717041</v>
      </c>
      <c r="G191" s="22">
        <v>736573</v>
      </c>
      <c r="H191" s="22">
        <v>769891</v>
      </c>
      <c r="I191" s="22">
        <v>779600</v>
      </c>
      <c r="J191" s="22">
        <v>799400</v>
      </c>
      <c r="K191" s="22">
        <v>816000</v>
      </c>
      <c r="L191" s="22">
        <v>832500</v>
      </c>
      <c r="M191" s="20"/>
      <c r="N191"/>
      <c r="O191"/>
      <c r="P191"/>
      <c r="Q191"/>
      <c r="R191"/>
      <c r="S191"/>
      <c r="T191"/>
    </row>
    <row r="192" spans="1:20" ht="15.4">
      <c r="A192" s="3"/>
      <c r="B192" s="20"/>
      <c r="C192" s="2" t="s">
        <v>114</v>
      </c>
      <c r="D192" s="2"/>
      <c r="E192" s="2"/>
      <c r="F192" s="22">
        <v>234110</v>
      </c>
      <c r="G192" s="22">
        <v>260631</v>
      </c>
      <c r="H192" s="22">
        <v>264285</v>
      </c>
      <c r="I192" s="22">
        <v>235700</v>
      </c>
      <c r="J192" s="22">
        <v>235000</v>
      </c>
      <c r="K192" s="22">
        <v>235500</v>
      </c>
      <c r="L192" s="22">
        <v>237200</v>
      </c>
      <c r="M192" s="20"/>
      <c r="N192"/>
      <c r="O192"/>
      <c r="P192"/>
      <c r="Q192"/>
      <c r="R192"/>
      <c r="S192"/>
      <c r="T192"/>
    </row>
    <row r="193" spans="1:20" ht="9" customHeight="1">
      <c r="A193" s="3"/>
      <c r="B193" s="2"/>
      <c r="C193" s="2"/>
      <c r="D193" s="2"/>
      <c r="E193" s="2"/>
      <c r="F193" s="20"/>
      <c r="G193" s="20"/>
      <c r="H193" s="20"/>
      <c r="I193" s="20"/>
      <c r="J193" s="20"/>
      <c r="K193" s="20"/>
      <c r="L193" s="20"/>
      <c r="M193" s="20"/>
      <c r="N193" s="17"/>
      <c r="O193" s="17"/>
      <c r="P193" s="17"/>
      <c r="Q193" s="17"/>
      <c r="R193" s="17"/>
      <c r="S193" s="17"/>
      <c r="T193" s="17"/>
    </row>
    <row r="194" spans="1:20" ht="15.75" customHeight="1">
      <c r="A194" s="3"/>
      <c r="B194" s="2"/>
      <c r="C194" s="2" t="s">
        <v>115</v>
      </c>
      <c r="D194" s="2"/>
      <c r="E194" s="2"/>
      <c r="F194" s="22">
        <v>21600</v>
      </c>
      <c r="G194" s="22">
        <v>21800</v>
      </c>
      <c r="H194" s="22">
        <v>22100</v>
      </c>
      <c r="I194" s="22">
        <v>22600</v>
      </c>
      <c r="J194" s="22">
        <v>22900</v>
      </c>
      <c r="K194" s="22">
        <v>23100</v>
      </c>
      <c r="L194" s="22">
        <v>23400</v>
      </c>
      <c r="M194" s="20"/>
      <c r="N194" s="17"/>
      <c r="O194" s="17"/>
      <c r="P194" s="17"/>
      <c r="Q194" s="17"/>
      <c r="R194" s="17"/>
      <c r="S194" s="17"/>
      <c r="T194" s="17"/>
    </row>
    <row r="195" spans="1:20" ht="15.4">
      <c r="A195" s="3"/>
      <c r="B195" s="20"/>
      <c r="C195" s="2" t="s">
        <v>116</v>
      </c>
      <c r="D195" s="2"/>
      <c r="E195" s="2"/>
      <c r="F195" s="22">
        <v>12000</v>
      </c>
      <c r="G195" s="22">
        <v>12500</v>
      </c>
      <c r="H195" s="22">
        <v>13300</v>
      </c>
      <c r="I195" s="22">
        <v>13700</v>
      </c>
      <c r="J195" s="22">
        <v>13500</v>
      </c>
      <c r="K195" s="22">
        <v>13400</v>
      </c>
      <c r="L195" s="22">
        <v>13200</v>
      </c>
      <c r="M195" s="20"/>
      <c r="N195"/>
      <c r="O195"/>
      <c r="P195"/>
      <c r="Q195"/>
      <c r="R195"/>
      <c r="S195"/>
      <c r="T195"/>
    </row>
    <row r="196" spans="1:20" ht="9" customHeight="1">
      <c r="A196" s="3"/>
      <c r="B196" s="2"/>
      <c r="C196" s="2"/>
      <c r="D196" s="2"/>
      <c r="E196" s="2"/>
      <c r="F196" s="22"/>
      <c r="G196" s="22"/>
      <c r="H196" s="22"/>
      <c r="I196" s="22"/>
      <c r="J196" s="22"/>
      <c r="K196" s="22"/>
      <c r="L196" s="22"/>
      <c r="M196" s="20"/>
      <c r="N196" s="17"/>
      <c r="O196" s="17"/>
      <c r="P196" s="17"/>
      <c r="Q196" s="17"/>
      <c r="R196" s="17"/>
      <c r="S196" s="17"/>
      <c r="T196" s="17"/>
    </row>
    <row r="197" spans="1:20" ht="18" customHeight="1">
      <c r="A197" s="3"/>
      <c r="B197" s="2"/>
      <c r="C197" s="2" t="s">
        <v>117</v>
      </c>
      <c r="D197" s="2"/>
      <c r="E197" s="2"/>
      <c r="F197" s="22">
        <v>32200</v>
      </c>
      <c r="G197" s="22">
        <v>32800</v>
      </c>
      <c r="H197" s="22">
        <v>33500</v>
      </c>
      <c r="I197" s="22">
        <v>33600</v>
      </c>
      <c r="J197" s="22">
        <v>33900</v>
      </c>
      <c r="K197" s="22">
        <v>34200</v>
      </c>
      <c r="L197" s="22">
        <v>34500</v>
      </c>
      <c r="M197" s="20"/>
      <c r="N197" s="17"/>
      <c r="O197" s="17"/>
      <c r="P197" s="17"/>
      <c r="Q197" s="17"/>
      <c r="R197" s="17"/>
      <c r="S197" s="17"/>
      <c r="T197" s="17"/>
    </row>
    <row r="198" spans="1:20" ht="15.4">
      <c r="A198" s="3"/>
      <c r="B198" s="20"/>
      <c r="C198" s="2" t="s">
        <v>118</v>
      </c>
      <c r="D198" s="2"/>
      <c r="E198" s="2"/>
      <c r="F198" s="22">
        <v>15800</v>
      </c>
      <c r="G198" s="22">
        <v>16300</v>
      </c>
      <c r="H198" s="22">
        <v>16600</v>
      </c>
      <c r="I198" s="22">
        <v>16700</v>
      </c>
      <c r="J198" s="22">
        <v>16900</v>
      </c>
      <c r="K198" s="22">
        <v>17100</v>
      </c>
      <c r="L198" s="22">
        <v>17500</v>
      </c>
      <c r="M198" s="20"/>
      <c r="N198"/>
      <c r="O198"/>
      <c r="P198"/>
      <c r="Q198"/>
      <c r="R198"/>
      <c r="S198"/>
      <c r="T198"/>
    </row>
    <row r="199" spans="1:20" ht="9" customHeight="1">
      <c r="A199" s="3"/>
      <c r="B199" s="2"/>
      <c r="C199" s="2"/>
      <c r="D199" s="2"/>
      <c r="E199" s="2"/>
      <c r="F199" s="20"/>
      <c r="G199" s="20"/>
      <c r="H199" s="20"/>
      <c r="I199" s="20"/>
      <c r="J199" s="20"/>
      <c r="K199" s="20"/>
      <c r="L199" s="20"/>
      <c r="M199" s="20"/>
      <c r="N199" s="17"/>
      <c r="O199" s="17"/>
      <c r="P199" s="17"/>
      <c r="Q199" s="17"/>
      <c r="R199" s="17"/>
      <c r="S199" s="17"/>
      <c r="T199" s="17"/>
    </row>
    <row r="200" spans="1:20" ht="18" customHeight="1">
      <c r="A200" s="3"/>
      <c r="B200" s="2"/>
      <c r="C200" s="2" t="s">
        <v>119</v>
      </c>
      <c r="D200" s="2"/>
      <c r="E200" s="2"/>
      <c r="F200" s="28">
        <v>1.0298860000000001</v>
      </c>
      <c r="G200" s="28">
        <v>1.031263</v>
      </c>
      <c r="H200" s="28">
        <v>1.0374289999999999</v>
      </c>
      <c r="I200" s="20">
        <v>1.028</v>
      </c>
      <c r="J200" s="20">
        <v>1.03</v>
      </c>
      <c r="K200" s="20">
        <v>1.03</v>
      </c>
      <c r="L200" s="20">
        <v>1.03</v>
      </c>
      <c r="M200" s="20"/>
      <c r="N200" s="17"/>
      <c r="O200" s="17"/>
      <c r="P200" s="17"/>
      <c r="Q200" s="17"/>
      <c r="R200" s="17"/>
      <c r="S200" s="17"/>
      <c r="T200" s="17"/>
    </row>
    <row r="201" spans="1:20" ht="18" customHeight="1">
      <c r="A201" s="3"/>
      <c r="B201" s="2"/>
      <c r="C201" s="2" t="s">
        <v>120</v>
      </c>
      <c r="D201" s="2"/>
      <c r="E201" s="2"/>
      <c r="F201" s="28">
        <v>1.2287300000000001</v>
      </c>
      <c r="G201" s="28">
        <v>1.2807706596368589</v>
      </c>
      <c r="H201" s="28">
        <v>1.193141662449138</v>
      </c>
      <c r="I201" s="28">
        <v>1.0307595821866038</v>
      </c>
      <c r="J201" s="28">
        <v>1.03</v>
      </c>
      <c r="K201" s="28">
        <v>1.03</v>
      </c>
      <c r="L201" s="28">
        <v>1.03</v>
      </c>
      <c r="M201" s="20"/>
      <c r="N201" s="20"/>
      <c r="O201" s="20"/>
      <c r="P201" s="20"/>
      <c r="Q201" s="20"/>
      <c r="R201" s="20"/>
      <c r="S201" s="20"/>
      <c r="T201" s="20"/>
    </row>
    <row r="202" spans="1:20" s="4" customFormat="1" ht="12" customHeight="1">
      <c r="A202" s="3"/>
      <c r="B202" s="14"/>
      <c r="C202" s="2"/>
      <c r="D202" s="2"/>
      <c r="E202" s="2"/>
      <c r="F202" s="35"/>
      <c r="G202" s="35"/>
      <c r="H202" s="35"/>
      <c r="I202" s="35"/>
      <c r="J202" s="35"/>
      <c r="K202" s="35"/>
    </row>
    <row r="203" spans="1:20" ht="15" customHeight="1" thickBot="1">
      <c r="A203" s="3"/>
      <c r="B203" s="10" t="s">
        <v>121</v>
      </c>
      <c r="C203" s="11"/>
      <c r="D203" s="11"/>
      <c r="E203" s="11"/>
      <c r="F203" s="36"/>
      <c r="G203" s="36"/>
      <c r="H203" s="36"/>
      <c r="I203" s="36"/>
      <c r="J203" s="36"/>
      <c r="K203" s="36"/>
      <c r="L203" s="36"/>
      <c r="M203" s="20"/>
      <c r="N203" s="20"/>
      <c r="O203" s="20"/>
      <c r="P203" s="20"/>
      <c r="Q203" s="20"/>
      <c r="R203" s="20"/>
      <c r="S203" s="20"/>
      <c r="T203" s="20"/>
    </row>
    <row r="204" spans="1:20" ht="15.6" thickTop="1">
      <c r="A204" s="3"/>
      <c r="B204" s="2"/>
      <c r="C204" s="3" t="s">
        <v>122</v>
      </c>
      <c r="D204" s="3"/>
      <c r="E204" s="3"/>
      <c r="F204" s="42">
        <v>7366900</v>
      </c>
      <c r="G204" s="42">
        <v>7303100</v>
      </c>
      <c r="H204" s="42">
        <v>7565300</v>
      </c>
      <c r="I204" s="42">
        <v>8070800</v>
      </c>
      <c r="J204" s="42">
        <v>8517500</v>
      </c>
      <c r="K204" s="42">
        <v>8578200</v>
      </c>
      <c r="L204" s="42">
        <v>8424500</v>
      </c>
      <c r="M204" s="20"/>
      <c r="N204" s="20"/>
      <c r="O204" s="20"/>
      <c r="P204" s="20"/>
      <c r="Q204" s="20"/>
      <c r="R204" s="20"/>
      <c r="S204" s="20"/>
      <c r="T204" s="20"/>
    </row>
    <row r="205" spans="1:20" ht="15.4">
      <c r="A205" s="3"/>
      <c r="B205" s="2"/>
      <c r="C205" s="2" t="s">
        <v>123</v>
      </c>
      <c r="D205" s="2"/>
      <c r="E205" s="2"/>
      <c r="F205" s="21">
        <v>7425500</v>
      </c>
      <c r="G205" s="21">
        <v>7814200</v>
      </c>
      <c r="H205" s="21">
        <v>8006500</v>
      </c>
      <c r="I205" s="21">
        <v>8128900</v>
      </c>
      <c r="J205" s="21">
        <v>8108600</v>
      </c>
      <c r="K205" s="21">
        <v>8172400</v>
      </c>
      <c r="L205" s="21">
        <v>8322200</v>
      </c>
      <c r="M205" s="20"/>
      <c r="N205" s="20"/>
      <c r="O205" s="20"/>
      <c r="P205" s="20"/>
      <c r="Q205" s="20"/>
      <c r="R205" s="20"/>
      <c r="S205" s="20"/>
      <c r="T205" s="20"/>
    </row>
    <row r="206" spans="1:20" ht="15.4">
      <c r="A206" s="3"/>
      <c r="B206" s="2"/>
      <c r="C206" s="2"/>
      <c r="D206" s="2"/>
      <c r="E206" s="2"/>
      <c r="F206" s="40"/>
      <c r="G206" s="40"/>
      <c r="H206" s="40"/>
      <c r="I206" s="40"/>
      <c r="J206" s="40"/>
      <c r="K206" s="40"/>
      <c r="L206" s="40"/>
      <c r="M206" s="20"/>
      <c r="N206" s="20"/>
      <c r="O206" s="20"/>
      <c r="P206" s="20"/>
      <c r="Q206" s="20"/>
      <c r="R206" s="20"/>
      <c r="S206" s="20"/>
      <c r="T206" s="20"/>
    </row>
    <row r="207" spans="1:20" ht="15.4">
      <c r="A207" s="3"/>
      <c r="B207" s="2"/>
      <c r="C207" s="2" t="s">
        <v>124</v>
      </c>
      <c r="D207" s="2"/>
      <c r="E207" s="2"/>
      <c r="F207" s="40"/>
      <c r="G207" s="40"/>
      <c r="H207" s="40"/>
      <c r="I207" s="40"/>
      <c r="J207" s="40"/>
      <c r="K207" s="40"/>
      <c r="L207" s="40"/>
      <c r="M207" s="20"/>
      <c r="N207" s="20"/>
      <c r="O207" s="20"/>
      <c r="P207" s="20"/>
      <c r="Q207" s="20"/>
      <c r="R207" s="20"/>
      <c r="S207" s="20"/>
      <c r="T207" s="20"/>
    </row>
    <row r="208" spans="1:20" ht="15.4">
      <c r="A208" s="3"/>
      <c r="B208" s="2"/>
      <c r="C208" s="2"/>
      <c r="D208" s="2" t="s">
        <v>125</v>
      </c>
      <c r="E208" s="2"/>
      <c r="F208" s="21">
        <v>2100500</v>
      </c>
      <c r="G208" s="21">
        <v>2375200</v>
      </c>
      <c r="H208" s="21">
        <v>2424500</v>
      </c>
      <c r="I208" s="21">
        <v>2300900</v>
      </c>
      <c r="J208" s="21">
        <v>2097500</v>
      </c>
      <c r="K208" s="21">
        <v>2105700</v>
      </c>
      <c r="L208" s="21">
        <v>2168000</v>
      </c>
      <c r="M208" s="20"/>
      <c r="N208" s="20"/>
      <c r="O208" s="20"/>
      <c r="P208" s="20"/>
      <c r="Q208" s="20"/>
      <c r="R208" s="20"/>
      <c r="S208" s="20"/>
      <c r="T208" s="20"/>
    </row>
    <row r="209" spans="1:20" ht="15.4">
      <c r="A209" s="3"/>
      <c r="B209" s="2"/>
      <c r="C209" s="2"/>
      <c r="D209" s="2" t="s">
        <v>126</v>
      </c>
      <c r="E209" s="2"/>
      <c r="F209" s="43"/>
      <c r="G209" s="43"/>
      <c r="H209" s="43"/>
      <c r="I209" s="43"/>
      <c r="J209" s="43"/>
      <c r="K209" s="43"/>
      <c r="L209" s="43"/>
      <c r="M209" s="20"/>
      <c r="N209" s="20"/>
      <c r="O209" s="20"/>
      <c r="P209" s="20"/>
      <c r="Q209" s="20"/>
      <c r="R209" s="20"/>
      <c r="S209" s="20"/>
      <c r="T209" s="20"/>
    </row>
    <row r="210" spans="1:20" ht="14.25" customHeight="1">
      <c r="A210" s="3"/>
      <c r="B210" s="2"/>
      <c r="C210" s="2"/>
      <c r="D210" s="2"/>
      <c r="E210" s="2" t="s">
        <v>127</v>
      </c>
      <c r="F210" s="21">
        <v>3266000</v>
      </c>
      <c r="G210" s="21">
        <v>3381200</v>
      </c>
      <c r="H210" s="21">
        <v>3528200</v>
      </c>
      <c r="I210" s="21">
        <v>3780600</v>
      </c>
      <c r="J210" s="21">
        <v>3873900</v>
      </c>
      <c r="K210" s="21">
        <v>3909300</v>
      </c>
      <c r="L210" s="21">
        <v>3994000</v>
      </c>
      <c r="M210" s="20"/>
      <c r="N210" s="20"/>
      <c r="O210" s="20"/>
      <c r="P210" s="20"/>
      <c r="Q210" s="20"/>
      <c r="R210" s="20"/>
      <c r="S210" s="20"/>
      <c r="T210" s="20"/>
    </row>
    <row r="211" spans="1:20" ht="15.4">
      <c r="A211" s="3"/>
      <c r="B211" s="2"/>
      <c r="C211" s="2"/>
      <c r="D211" s="2" t="s">
        <v>128</v>
      </c>
      <c r="E211" s="2"/>
      <c r="F211" s="21">
        <v>2059000</v>
      </c>
      <c r="G211" s="21">
        <v>2057800</v>
      </c>
      <c r="H211" s="21">
        <v>2053800</v>
      </c>
      <c r="I211" s="21">
        <v>2047300</v>
      </c>
      <c r="J211" s="21">
        <v>2137200</v>
      </c>
      <c r="K211" s="21">
        <v>2157400</v>
      </c>
      <c r="L211" s="21">
        <v>2160200</v>
      </c>
      <c r="M211" s="20"/>
      <c r="N211" s="20"/>
      <c r="O211" s="20"/>
      <c r="P211" s="20"/>
      <c r="Q211" s="20"/>
      <c r="R211" s="20"/>
      <c r="S211" s="20"/>
      <c r="T211" s="20"/>
    </row>
    <row r="212" spans="1:20" ht="15.4">
      <c r="A212" s="3"/>
      <c r="B212" s="2"/>
      <c r="C212" s="2"/>
      <c r="D212" s="2"/>
      <c r="E212" s="2"/>
      <c r="F212" s="44"/>
      <c r="G212" s="44"/>
      <c r="H212" s="44"/>
      <c r="I212" s="44"/>
      <c r="J212" s="44"/>
      <c r="K212" s="44"/>
      <c r="L212" s="44"/>
      <c r="M212" s="20"/>
      <c r="N212" s="20"/>
      <c r="O212" s="20"/>
      <c r="P212" s="20"/>
      <c r="Q212" s="20"/>
      <c r="R212" s="20"/>
      <c r="S212" s="20"/>
      <c r="T212" s="20"/>
    </row>
    <row r="213" spans="1:20" s="15" customFormat="1" ht="17.649999999999999">
      <c r="A213" s="12"/>
      <c r="C213" s="2" t="s">
        <v>129</v>
      </c>
      <c r="D213" s="2"/>
      <c r="E213" s="2"/>
      <c r="F213" s="22">
        <v>40138000</v>
      </c>
      <c r="G213" s="22">
        <v>42239000</v>
      </c>
      <c r="H213" s="22">
        <v>43278200</v>
      </c>
      <c r="I213" s="22">
        <v>43940000</v>
      </c>
      <c r="J213" s="22">
        <v>43830100</v>
      </c>
      <c r="K213" s="22">
        <v>44175300</v>
      </c>
      <c r="L213" s="22">
        <v>44984900</v>
      </c>
    </row>
    <row r="214" spans="1:20" ht="17.45">
      <c r="A214" s="12"/>
      <c r="B214" s="14"/>
      <c r="C214" s="2" t="s">
        <v>130</v>
      </c>
      <c r="D214" s="2"/>
      <c r="E214" s="2"/>
      <c r="F214" s="22">
        <v>381404</v>
      </c>
      <c r="G214" s="22">
        <v>382381</v>
      </c>
      <c r="H214" s="22">
        <v>374520</v>
      </c>
      <c r="I214" s="22">
        <v>368258</v>
      </c>
      <c r="J214" s="22">
        <v>363238</v>
      </c>
      <c r="K214" s="22">
        <v>357709</v>
      </c>
      <c r="L214" s="22">
        <v>353198</v>
      </c>
      <c r="M214" s="20"/>
      <c r="N214" s="20"/>
      <c r="O214" s="20"/>
      <c r="P214" s="20"/>
      <c r="Q214" s="20"/>
      <c r="R214" s="20"/>
      <c r="S214" s="20"/>
      <c r="T214" s="20"/>
    </row>
    <row r="215" spans="1:20" ht="17.45">
      <c r="A215" s="12"/>
      <c r="B215" s="14"/>
      <c r="C215" s="2"/>
      <c r="D215" s="2"/>
      <c r="E215" s="2"/>
      <c r="F215" s="39"/>
      <c r="G215" s="39"/>
      <c r="H215" s="39"/>
      <c r="I215" s="39"/>
      <c r="J215" s="39"/>
      <c r="K215" s="39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1:20" s="4" customFormat="1" ht="49.5" customHeight="1">
      <c r="A216" s="12" t="s">
        <v>131</v>
      </c>
      <c r="B216" s="14"/>
      <c r="C216" s="15"/>
      <c r="D216" s="15"/>
      <c r="E216" s="15"/>
      <c r="F216" s="35"/>
      <c r="G216" s="35"/>
      <c r="H216" s="35"/>
      <c r="I216" s="35"/>
      <c r="J216" s="35"/>
      <c r="K216" s="35"/>
    </row>
    <row r="217" spans="1:20" s="20" customFormat="1" ht="15.6" thickBot="1">
      <c r="A217" s="3"/>
      <c r="B217" s="10" t="s">
        <v>131</v>
      </c>
      <c r="C217" s="11"/>
      <c r="D217" s="11"/>
      <c r="E217" s="11"/>
      <c r="F217" s="36"/>
      <c r="G217" s="36"/>
      <c r="H217" s="36"/>
      <c r="I217" s="36"/>
      <c r="J217" s="36"/>
      <c r="K217" s="36"/>
      <c r="L217" s="36"/>
    </row>
    <row r="218" spans="1:20" s="20" customFormat="1" ht="15.6" thickTop="1">
      <c r="A218" s="3"/>
      <c r="B218" s="2"/>
      <c r="C218" s="3" t="s">
        <v>132</v>
      </c>
      <c r="D218" s="2"/>
      <c r="E218" s="2"/>
      <c r="F218" s="27">
        <v>317496700</v>
      </c>
      <c r="G218" s="27">
        <v>329342600</v>
      </c>
      <c r="H218" s="27">
        <v>344381000</v>
      </c>
      <c r="I218" s="27">
        <v>352941000</v>
      </c>
      <c r="J218" s="27">
        <v>367179000</v>
      </c>
      <c r="K218" s="27">
        <v>380446000</v>
      </c>
      <c r="L218" s="27">
        <v>394395000</v>
      </c>
    </row>
    <row r="219" spans="1:20" s="20" customFormat="1" ht="15.4">
      <c r="A219" s="3"/>
      <c r="B219" s="2"/>
      <c r="C219" s="2" t="s">
        <v>133</v>
      </c>
      <c r="D219" s="2"/>
      <c r="E219" s="2"/>
      <c r="F219" s="22">
        <v>307355600</v>
      </c>
      <c r="G219" s="22">
        <v>317627700</v>
      </c>
      <c r="H219" s="22">
        <v>329364600</v>
      </c>
      <c r="I219" s="22">
        <v>335061000</v>
      </c>
      <c r="J219" s="22">
        <v>345687000</v>
      </c>
      <c r="K219" s="22">
        <v>355845000</v>
      </c>
      <c r="L219" s="22">
        <v>366444000</v>
      </c>
    </row>
    <row r="220" spans="1:20" s="20" customFormat="1" ht="15.4">
      <c r="A220" s="3"/>
      <c r="B220" s="2"/>
      <c r="C220" s="3"/>
      <c r="D220" s="2"/>
      <c r="E220" s="2"/>
      <c r="F220" s="22"/>
      <c r="G220" s="22"/>
      <c r="H220" s="22"/>
      <c r="I220" s="22"/>
      <c r="J220" s="22"/>
      <c r="K220" s="22"/>
      <c r="L220" s="22"/>
    </row>
    <row r="221" spans="1:20" s="20" customFormat="1" ht="15.4">
      <c r="A221" s="3"/>
      <c r="B221" s="2"/>
      <c r="C221" s="2" t="s">
        <v>134</v>
      </c>
      <c r="D221" s="2"/>
      <c r="E221" s="2"/>
      <c r="F221" s="22">
        <v>304438600</v>
      </c>
      <c r="G221" s="22">
        <v>314724300</v>
      </c>
      <c r="H221" s="22">
        <v>326257000</v>
      </c>
      <c r="I221" s="22">
        <v>331996000</v>
      </c>
      <c r="J221" s="22">
        <v>342561000</v>
      </c>
      <c r="K221" s="22">
        <v>352649000</v>
      </c>
      <c r="L221" s="22">
        <v>363177000</v>
      </c>
    </row>
    <row r="222" spans="1:20" s="20" customFormat="1" ht="15.4">
      <c r="A222" s="3"/>
      <c r="B222" s="2"/>
      <c r="C222" s="2" t="s">
        <v>135</v>
      </c>
      <c r="D222" s="2"/>
      <c r="E222" s="2"/>
      <c r="F222" s="22">
        <v>2912300</v>
      </c>
      <c r="G222" s="22">
        <v>2903400</v>
      </c>
      <c r="H222" s="22">
        <v>3098000</v>
      </c>
      <c r="I222" s="22">
        <v>3058000</v>
      </c>
      <c r="J222" s="22">
        <v>3119000</v>
      </c>
      <c r="K222" s="22">
        <v>3189000</v>
      </c>
      <c r="L222" s="22">
        <v>3260000</v>
      </c>
    </row>
    <row r="223" spans="1:20" s="20" customFormat="1" ht="15.4">
      <c r="A223" s="3"/>
      <c r="B223" s="2"/>
      <c r="C223" s="2" t="s">
        <v>136</v>
      </c>
      <c r="D223" s="2"/>
      <c r="E223" s="2"/>
      <c r="F223" s="22">
        <v>4700</v>
      </c>
      <c r="G223" s="22">
        <v>0</v>
      </c>
      <c r="H223" s="22">
        <v>9600</v>
      </c>
      <c r="I223" s="22">
        <v>7000</v>
      </c>
      <c r="J223" s="22">
        <v>7000</v>
      </c>
      <c r="K223" s="22">
        <v>7000</v>
      </c>
      <c r="L223" s="22">
        <v>7000</v>
      </c>
    </row>
    <row r="224" spans="1:20" s="20" customFormat="1" ht="15.4">
      <c r="A224" s="3"/>
      <c r="B224" s="2"/>
      <c r="C224" s="2"/>
      <c r="D224" s="2"/>
      <c r="E224" s="2"/>
      <c r="F224" s="22"/>
      <c r="G224" s="22"/>
      <c r="H224" s="22"/>
      <c r="I224" s="22"/>
      <c r="J224" s="22"/>
      <c r="K224" s="22"/>
      <c r="L224" s="22"/>
    </row>
    <row r="225" spans="1:12" s="20" customFormat="1" ht="15.4">
      <c r="A225" s="3"/>
      <c r="B225" s="2"/>
      <c r="C225" s="2" t="s">
        <v>137</v>
      </c>
      <c r="D225" s="2"/>
      <c r="E225" s="2"/>
      <c r="F225" s="22">
        <v>10139600</v>
      </c>
      <c r="G225" s="22">
        <v>11714900</v>
      </c>
      <c r="H225" s="22">
        <v>15014000</v>
      </c>
      <c r="I225" s="22">
        <v>17878000</v>
      </c>
      <c r="J225" s="22">
        <v>21490000</v>
      </c>
      <c r="K225" s="22">
        <v>24599000</v>
      </c>
      <c r="L225" s="22">
        <v>27949000</v>
      </c>
    </row>
    <row r="226" spans="1:12" s="20" customFormat="1" ht="15.4">
      <c r="A226" s="3"/>
      <c r="B226" s="2"/>
      <c r="C226" s="2" t="s">
        <v>138</v>
      </c>
      <c r="D226" s="2"/>
      <c r="E226" s="2"/>
      <c r="F226" s="22">
        <v>1500</v>
      </c>
      <c r="G226" s="22">
        <v>0</v>
      </c>
      <c r="H226" s="22">
        <v>2400</v>
      </c>
      <c r="I226" s="22">
        <v>2000</v>
      </c>
      <c r="J226" s="22">
        <v>2000</v>
      </c>
      <c r="K226" s="22">
        <v>2000</v>
      </c>
      <c r="L226" s="22">
        <v>2000</v>
      </c>
    </row>
    <row r="227" spans="1:12" s="20" customFormat="1" ht="15.4">
      <c r="A227" s="3"/>
      <c r="B227" s="2"/>
      <c r="C227" s="2"/>
      <c r="D227" s="2"/>
      <c r="E227" s="2"/>
      <c r="F227" s="22"/>
      <c r="G227" s="22"/>
      <c r="H227" s="22"/>
      <c r="I227" s="22"/>
      <c r="J227" s="22"/>
      <c r="K227" s="22"/>
      <c r="L227" s="22"/>
    </row>
    <row r="228" spans="1:12" s="20" customFormat="1" ht="15.75" customHeight="1">
      <c r="A228" s="3"/>
      <c r="B228" s="2"/>
      <c r="C228" s="2" t="s">
        <v>139</v>
      </c>
      <c r="D228" s="2"/>
      <c r="E228" s="2"/>
      <c r="F228" s="22">
        <v>168135400</v>
      </c>
      <c r="G228" s="22">
        <v>162583800</v>
      </c>
      <c r="H228" s="22">
        <v>157152000</v>
      </c>
      <c r="I228" s="22">
        <v>148769000</v>
      </c>
      <c r="J228" s="22">
        <v>141990000</v>
      </c>
      <c r="K228" s="22">
        <v>134768000</v>
      </c>
      <c r="L228" s="22">
        <v>127525000</v>
      </c>
    </row>
    <row r="229" spans="1:12" s="20" customFormat="1" ht="15.4">
      <c r="A229" s="3"/>
      <c r="B229" s="2"/>
      <c r="C229" s="2" t="s">
        <v>140</v>
      </c>
      <c r="D229" s="2"/>
      <c r="E229" s="2"/>
      <c r="F229" s="22">
        <v>136303200</v>
      </c>
      <c r="G229" s="22">
        <v>152140500</v>
      </c>
      <c r="H229" s="22">
        <v>169105000</v>
      </c>
      <c r="I229" s="22">
        <v>183227000</v>
      </c>
      <c r="J229" s="22">
        <v>200571000</v>
      </c>
      <c r="K229" s="22">
        <v>217881000</v>
      </c>
      <c r="L229" s="22">
        <v>235652000</v>
      </c>
    </row>
    <row r="230" spans="1:12" s="20" customFormat="1" ht="15.4">
      <c r="A230" s="3"/>
      <c r="B230" s="2"/>
      <c r="C230" s="2"/>
      <c r="D230" s="2"/>
      <c r="E230" s="2"/>
      <c r="F230" s="22"/>
      <c r="G230" s="22"/>
      <c r="H230" s="22"/>
      <c r="I230" s="22"/>
      <c r="J230" s="22"/>
      <c r="K230" s="22"/>
      <c r="L230" s="22"/>
    </row>
    <row r="231" spans="1:12" s="20" customFormat="1" ht="15.4">
      <c r="A231" s="3"/>
      <c r="B231" s="2"/>
      <c r="C231" s="2" t="s">
        <v>141</v>
      </c>
      <c r="D231" s="2"/>
      <c r="E231" s="2"/>
      <c r="F231" s="22">
        <v>2233000</v>
      </c>
      <c r="G231" s="22">
        <v>2269000</v>
      </c>
      <c r="H231" s="22">
        <v>2284000</v>
      </c>
      <c r="I231" s="22">
        <v>2308000</v>
      </c>
      <c r="J231" s="22">
        <v>2339000</v>
      </c>
      <c r="K231" s="22">
        <v>2369000</v>
      </c>
      <c r="L231" s="22">
        <v>2400000</v>
      </c>
    </row>
    <row r="232" spans="1:12" s="20" customFormat="1" ht="15.4">
      <c r="A232" s="3"/>
      <c r="B232" s="2"/>
      <c r="C232" s="2"/>
      <c r="D232" s="2"/>
      <c r="E232" s="2" t="s">
        <v>142</v>
      </c>
      <c r="F232" s="22">
        <v>1180000</v>
      </c>
      <c r="G232" s="22">
        <v>1197000</v>
      </c>
      <c r="H232" s="22">
        <v>1204000</v>
      </c>
      <c r="I232" s="22">
        <v>1216000</v>
      </c>
      <c r="J232" s="22">
        <v>1230000</v>
      </c>
      <c r="K232" s="22">
        <v>1244000</v>
      </c>
      <c r="L232" s="22">
        <v>1258000</v>
      </c>
    </row>
    <row r="233" spans="1:12" s="20" customFormat="1" ht="15.4">
      <c r="A233" s="3"/>
      <c r="B233" s="2"/>
      <c r="C233" s="2"/>
      <c r="D233" s="2"/>
      <c r="E233" s="2" t="s">
        <v>143</v>
      </c>
      <c r="F233" s="22">
        <v>1052000</v>
      </c>
      <c r="G233" s="22">
        <v>1072000</v>
      </c>
      <c r="H233" s="22">
        <v>1079000</v>
      </c>
      <c r="I233" s="22">
        <v>1092000</v>
      </c>
      <c r="J233" s="22">
        <v>1109000</v>
      </c>
      <c r="K233" s="22">
        <v>1125000</v>
      </c>
      <c r="L233" s="22">
        <v>1142000</v>
      </c>
    </row>
    <row r="234" spans="1:12" s="20" customFormat="1" ht="15.4">
      <c r="A234" s="3"/>
      <c r="B234" s="2"/>
      <c r="C234" s="2"/>
      <c r="D234" s="2"/>
      <c r="E234" s="2"/>
      <c r="F234" s="22"/>
      <c r="G234" s="22"/>
      <c r="H234" s="22"/>
      <c r="I234" s="22"/>
      <c r="J234" s="22"/>
      <c r="K234" s="22"/>
      <c r="L234" s="22"/>
    </row>
    <row r="235" spans="1:12" s="20" customFormat="1" ht="15.4">
      <c r="A235" s="3"/>
      <c r="B235" s="2"/>
      <c r="C235" s="2" t="s">
        <v>144</v>
      </c>
      <c r="D235" s="2"/>
      <c r="E235" s="2"/>
      <c r="F235" s="22">
        <v>2212000</v>
      </c>
      <c r="G235" s="22">
        <v>2245000</v>
      </c>
      <c r="H235" s="22">
        <v>2272000</v>
      </c>
      <c r="I235" s="22">
        <v>2292000</v>
      </c>
      <c r="J235" s="22">
        <v>2320000</v>
      </c>
      <c r="K235" s="22">
        <v>2351000</v>
      </c>
      <c r="L235" s="22">
        <v>2382000</v>
      </c>
    </row>
    <row r="236" spans="1:12" s="20" customFormat="1" ht="15.4">
      <c r="A236" s="3"/>
      <c r="B236" s="2"/>
      <c r="C236" s="2"/>
      <c r="D236" s="2"/>
      <c r="E236" s="2"/>
      <c r="F236" s="22"/>
      <c r="G236" s="22"/>
      <c r="H236" s="22"/>
      <c r="I236" s="22"/>
      <c r="J236" s="22"/>
      <c r="K236" s="22"/>
      <c r="L236" s="22"/>
    </row>
    <row r="237" spans="1:12" s="20" customFormat="1" ht="15.4">
      <c r="A237" s="3"/>
      <c r="B237" s="2"/>
      <c r="C237" s="2" t="s">
        <v>145</v>
      </c>
      <c r="D237" s="2"/>
      <c r="E237" s="2"/>
      <c r="F237" s="22">
        <v>2060900</v>
      </c>
      <c r="G237" s="22">
        <v>2026900</v>
      </c>
      <c r="H237" s="22">
        <v>1960800</v>
      </c>
      <c r="I237" s="22">
        <v>1884600</v>
      </c>
      <c r="J237" s="22">
        <v>1808200</v>
      </c>
      <c r="K237" s="22">
        <v>1730700</v>
      </c>
      <c r="L237" s="22">
        <v>1652500</v>
      </c>
    </row>
    <row r="238" spans="1:12" s="20" customFormat="1" ht="15.4">
      <c r="A238" s="3"/>
      <c r="B238" s="2"/>
      <c r="C238" s="2"/>
      <c r="D238" s="2"/>
      <c r="E238" s="2" t="s">
        <v>146</v>
      </c>
      <c r="F238" s="22">
        <v>1077900</v>
      </c>
      <c r="G238" s="22">
        <v>1061600</v>
      </c>
      <c r="H238" s="22">
        <v>1028900</v>
      </c>
      <c r="I238" s="22">
        <v>991300</v>
      </c>
      <c r="J238" s="22">
        <v>952900</v>
      </c>
      <c r="K238" s="22">
        <v>913800</v>
      </c>
      <c r="L238" s="22">
        <v>874300</v>
      </c>
    </row>
    <row r="239" spans="1:12" s="20" customFormat="1" ht="15.4">
      <c r="A239" s="3"/>
      <c r="B239" s="2"/>
      <c r="C239" s="2"/>
      <c r="D239" s="2"/>
      <c r="E239" s="2" t="s">
        <v>147</v>
      </c>
      <c r="F239" s="22">
        <v>983000</v>
      </c>
      <c r="G239" s="22">
        <v>965300</v>
      </c>
      <c r="H239" s="22">
        <v>932000</v>
      </c>
      <c r="I239" s="22">
        <v>893300</v>
      </c>
      <c r="J239" s="22">
        <v>855300</v>
      </c>
      <c r="K239" s="22">
        <v>816900</v>
      </c>
      <c r="L239" s="22">
        <v>778200</v>
      </c>
    </row>
    <row r="240" spans="1:12" s="20" customFormat="1" ht="10.15" customHeight="1">
      <c r="A240" s="3"/>
      <c r="B240" s="2"/>
      <c r="C240" s="2"/>
      <c r="D240" s="2"/>
      <c r="E240" s="2"/>
    </row>
    <row r="241" spans="1:12" s="20" customFormat="1" ht="15.4">
      <c r="A241" s="3"/>
      <c r="B241" s="2"/>
      <c r="C241" s="2" t="s">
        <v>148</v>
      </c>
      <c r="D241" s="2"/>
      <c r="E241" s="2"/>
      <c r="F241" s="22">
        <v>1671700</v>
      </c>
      <c r="G241" s="22">
        <v>1757800</v>
      </c>
      <c r="H241" s="22">
        <v>1835100</v>
      </c>
      <c r="I241" s="22">
        <v>1902200</v>
      </c>
      <c r="J241" s="22">
        <v>1978800</v>
      </c>
      <c r="K241" s="22">
        <v>2051800</v>
      </c>
      <c r="L241" s="22">
        <v>2121700</v>
      </c>
    </row>
    <row r="242" spans="1:12" s="20" customFormat="1" ht="15.4">
      <c r="A242" s="3"/>
      <c r="B242" s="2"/>
      <c r="C242" s="2"/>
      <c r="D242" s="2"/>
      <c r="E242" s="2" t="s">
        <v>149</v>
      </c>
      <c r="F242" s="22">
        <v>842800</v>
      </c>
      <c r="G242" s="22">
        <v>888000</v>
      </c>
      <c r="H242" s="22">
        <v>929800</v>
      </c>
      <c r="I242" s="22">
        <v>967500</v>
      </c>
      <c r="J242" s="22">
        <v>1008400</v>
      </c>
      <c r="K242" s="22">
        <v>1047600</v>
      </c>
      <c r="L242" s="22">
        <v>1085200</v>
      </c>
    </row>
    <row r="243" spans="1:12" s="20" customFormat="1" ht="15.4">
      <c r="A243" s="3"/>
      <c r="B243" s="2"/>
      <c r="C243" s="2"/>
      <c r="D243" s="2"/>
      <c r="E243" s="2" t="s">
        <v>150</v>
      </c>
      <c r="F243" s="22">
        <v>828900</v>
      </c>
      <c r="G243" s="22">
        <v>869800</v>
      </c>
      <c r="H243" s="22">
        <v>905300</v>
      </c>
      <c r="I243" s="22">
        <v>934700</v>
      </c>
      <c r="J243" s="22">
        <v>970400</v>
      </c>
      <c r="K243" s="22">
        <v>1004200</v>
      </c>
      <c r="L243" s="22">
        <v>1036500</v>
      </c>
    </row>
    <row r="244" spans="1:12" s="20" customFormat="1" ht="10.15" customHeight="1">
      <c r="A244" s="3"/>
      <c r="B244" s="2"/>
      <c r="C244" s="2"/>
      <c r="D244" s="2"/>
      <c r="E244" s="2"/>
    </row>
    <row r="245" spans="1:12" s="20" customFormat="1" ht="15.4">
      <c r="A245" s="3"/>
      <c r="B245" s="2"/>
      <c r="C245" s="2" t="s">
        <v>151</v>
      </c>
      <c r="D245" s="2"/>
      <c r="E245" s="2"/>
      <c r="F245" s="22">
        <v>1541100</v>
      </c>
      <c r="G245" s="22">
        <v>1624400</v>
      </c>
      <c r="H245" s="22">
        <v>1700400</v>
      </c>
      <c r="I245" s="22">
        <v>1773500</v>
      </c>
      <c r="J245" s="22">
        <v>1856000</v>
      </c>
      <c r="K245" s="22">
        <v>1935500</v>
      </c>
      <c r="L245" s="22">
        <v>2012200</v>
      </c>
    </row>
    <row r="246" spans="1:12" s="20" customFormat="1" ht="15.4">
      <c r="A246" s="3"/>
      <c r="B246" s="2"/>
      <c r="C246" s="2"/>
      <c r="D246" s="2"/>
      <c r="E246" s="2" t="s">
        <v>152</v>
      </c>
      <c r="F246" s="22">
        <v>783300</v>
      </c>
      <c r="G246" s="22">
        <v>826900</v>
      </c>
      <c r="H246" s="22">
        <v>867600</v>
      </c>
      <c r="I246" s="22">
        <v>912000</v>
      </c>
      <c r="J246" s="22">
        <v>959900</v>
      </c>
      <c r="K246" s="22">
        <v>1006400</v>
      </c>
      <c r="L246" s="22">
        <v>1051600</v>
      </c>
    </row>
    <row r="247" spans="1:12" s="20" customFormat="1" ht="15.4">
      <c r="A247" s="3"/>
      <c r="B247" s="2"/>
      <c r="C247" s="2"/>
      <c r="D247" s="2"/>
      <c r="E247" s="2" t="s">
        <v>153</v>
      </c>
      <c r="F247" s="22">
        <v>757800</v>
      </c>
      <c r="G247" s="22">
        <v>797500</v>
      </c>
      <c r="H247" s="22">
        <v>832700</v>
      </c>
      <c r="I247" s="22">
        <v>861500</v>
      </c>
      <c r="J247" s="22">
        <v>896100</v>
      </c>
      <c r="K247" s="22">
        <v>929000</v>
      </c>
      <c r="L247" s="22">
        <v>960600</v>
      </c>
    </row>
    <row r="248" spans="1:12" s="20" customFormat="1" ht="15.4">
      <c r="A248" s="3"/>
      <c r="B248" s="2"/>
      <c r="C248" s="2"/>
      <c r="D248" s="2"/>
      <c r="E248" s="2"/>
    </row>
    <row r="249" spans="1:12" s="20" customFormat="1" ht="15.4">
      <c r="A249" s="3"/>
      <c r="B249" s="2"/>
      <c r="C249" s="2" t="s">
        <v>154</v>
      </c>
      <c r="D249" s="2"/>
      <c r="E249" s="2"/>
      <c r="F249" s="22">
        <v>22600</v>
      </c>
      <c r="G249" s="22">
        <v>25800</v>
      </c>
      <c r="H249" s="22">
        <v>29500</v>
      </c>
      <c r="I249" s="22">
        <v>33300</v>
      </c>
      <c r="J249" s="22">
        <v>37700</v>
      </c>
      <c r="K249" s="22">
        <v>42400</v>
      </c>
      <c r="L249" s="22">
        <v>47400</v>
      </c>
    </row>
    <row r="250" spans="1:12" s="20" customFormat="1" ht="15.4">
      <c r="A250" s="3"/>
      <c r="B250" s="2"/>
      <c r="C250" s="2"/>
      <c r="D250" s="2"/>
      <c r="E250" s="2"/>
    </row>
    <row r="251" spans="1:12" s="20" customFormat="1" ht="15.4">
      <c r="A251" s="3"/>
      <c r="B251" s="2"/>
      <c r="C251" s="2" t="s">
        <v>155</v>
      </c>
      <c r="D251" s="2"/>
      <c r="E251" s="2"/>
      <c r="F251" s="22">
        <v>81600</v>
      </c>
      <c r="G251" s="22">
        <v>80200</v>
      </c>
      <c r="H251" s="22">
        <v>80100</v>
      </c>
      <c r="I251" s="22">
        <v>78900</v>
      </c>
      <c r="J251" s="22">
        <v>78500</v>
      </c>
      <c r="K251" s="22">
        <v>77900</v>
      </c>
      <c r="L251" s="22">
        <v>77200</v>
      </c>
    </row>
    <row r="252" spans="1:12" s="20" customFormat="1" ht="15.4">
      <c r="A252" s="3"/>
      <c r="B252" s="2"/>
      <c r="C252" s="2"/>
      <c r="D252" s="2"/>
      <c r="E252" s="2" t="s">
        <v>156</v>
      </c>
      <c r="F252" s="22">
        <v>71900</v>
      </c>
      <c r="G252" s="22">
        <v>71100</v>
      </c>
      <c r="H252" s="22">
        <v>71500</v>
      </c>
      <c r="I252" s="22">
        <v>70800</v>
      </c>
      <c r="J252" s="22">
        <v>70800</v>
      </c>
      <c r="K252" s="22">
        <v>70500</v>
      </c>
      <c r="L252" s="22">
        <v>70200</v>
      </c>
    </row>
    <row r="253" spans="1:12" s="20" customFormat="1" ht="15.4">
      <c r="A253" s="3"/>
      <c r="B253" s="2"/>
      <c r="C253" s="2"/>
      <c r="D253" s="2"/>
      <c r="E253" s="2" t="s">
        <v>157</v>
      </c>
      <c r="F253" s="22">
        <v>92100</v>
      </c>
      <c r="G253" s="22">
        <v>90200</v>
      </c>
      <c r="H253" s="22">
        <v>89700</v>
      </c>
      <c r="I253" s="22">
        <v>88000</v>
      </c>
      <c r="J253" s="22">
        <v>87100</v>
      </c>
      <c r="K253" s="22">
        <v>86100</v>
      </c>
      <c r="L253" s="22">
        <v>85000</v>
      </c>
    </row>
    <row r="254" spans="1:12" s="20" customFormat="1" ht="15.4">
      <c r="A254" s="3"/>
      <c r="B254" s="2"/>
      <c r="C254" s="2"/>
      <c r="D254" s="2"/>
      <c r="E254" s="2"/>
    </row>
    <row r="255" spans="1:12" s="20" customFormat="1" ht="15.4">
      <c r="A255" s="3"/>
      <c r="B255" s="2"/>
      <c r="C255" s="2" t="s">
        <v>158</v>
      </c>
      <c r="D255" s="2"/>
      <c r="E255" s="2"/>
      <c r="F255" s="22">
        <v>81400</v>
      </c>
      <c r="G255" s="22">
        <v>86400</v>
      </c>
      <c r="H255" s="22">
        <v>92000</v>
      </c>
      <c r="I255" s="22">
        <v>96200</v>
      </c>
      <c r="J255" s="22">
        <v>101200</v>
      </c>
      <c r="K255" s="22">
        <v>106000</v>
      </c>
      <c r="L255" s="22">
        <v>110900</v>
      </c>
    </row>
    <row r="256" spans="1:12" s="20" customFormat="1" ht="15.4">
      <c r="A256" s="3"/>
      <c r="B256" s="2"/>
      <c r="C256" s="2"/>
      <c r="D256" s="2"/>
      <c r="E256" s="2" t="s">
        <v>159</v>
      </c>
      <c r="F256" s="22">
        <v>71400</v>
      </c>
      <c r="G256" s="22">
        <v>76100</v>
      </c>
      <c r="H256" s="22">
        <v>81400</v>
      </c>
      <c r="I256" s="22">
        <v>85300</v>
      </c>
      <c r="J256" s="22">
        <v>90000</v>
      </c>
      <c r="K256" s="22">
        <v>94500</v>
      </c>
      <c r="L256" s="22">
        <v>99000</v>
      </c>
    </row>
    <row r="257" spans="1:12" s="20" customFormat="1" ht="15.4">
      <c r="A257" s="3"/>
      <c r="B257" s="2"/>
      <c r="C257" s="2"/>
      <c r="D257" s="2"/>
      <c r="E257" s="2" t="s">
        <v>160</v>
      </c>
      <c r="F257" s="22">
        <v>91600</v>
      </c>
      <c r="G257" s="22">
        <v>96900</v>
      </c>
      <c r="H257" s="22">
        <v>103000</v>
      </c>
      <c r="I257" s="22">
        <v>107500</v>
      </c>
      <c r="J257" s="22">
        <v>112900</v>
      </c>
      <c r="K257" s="22">
        <v>118100</v>
      </c>
      <c r="L257" s="22">
        <v>123400</v>
      </c>
    </row>
    <row r="258" spans="1:12" s="20" customFormat="1" ht="15.4">
      <c r="A258" s="3"/>
      <c r="B258" s="2"/>
      <c r="C258" s="2"/>
      <c r="D258" s="2"/>
      <c r="E258" s="2"/>
    </row>
    <row r="259" spans="1:12" s="20" customFormat="1" ht="15.4">
      <c r="A259" s="3"/>
      <c r="B259" s="2"/>
      <c r="C259" s="2" t="s">
        <v>161</v>
      </c>
      <c r="D259" s="2"/>
      <c r="E259" s="2"/>
      <c r="F259" s="22">
        <v>6500</v>
      </c>
      <c r="G259" s="22">
        <v>7100</v>
      </c>
      <c r="H259" s="22">
        <v>8700</v>
      </c>
      <c r="I259" s="22">
        <v>10000</v>
      </c>
      <c r="J259" s="22">
        <v>11400</v>
      </c>
      <c r="K259" s="22">
        <v>12500</v>
      </c>
      <c r="L259" s="22">
        <v>13700</v>
      </c>
    </row>
    <row r="260" spans="1:12" s="20" customFormat="1" ht="15.4">
      <c r="A260" s="3"/>
      <c r="B260" s="2"/>
      <c r="C260" s="2"/>
      <c r="D260" s="2"/>
      <c r="E260" s="2" t="s">
        <v>162</v>
      </c>
      <c r="F260" s="22">
        <v>5900</v>
      </c>
      <c r="G260" s="22">
        <v>6500</v>
      </c>
      <c r="H260" s="22">
        <v>8000</v>
      </c>
      <c r="I260" s="22">
        <v>9100</v>
      </c>
      <c r="J260" s="22">
        <v>10400</v>
      </c>
      <c r="K260" s="22">
        <v>11400</v>
      </c>
      <c r="L260" s="22">
        <v>12400</v>
      </c>
    </row>
    <row r="261" spans="1:12" s="20" customFormat="1" ht="15.4">
      <c r="A261" s="3"/>
      <c r="B261" s="2"/>
      <c r="C261" s="2"/>
      <c r="D261" s="2"/>
      <c r="E261" s="2" t="s">
        <v>163</v>
      </c>
      <c r="F261" s="22">
        <v>7100</v>
      </c>
      <c r="G261" s="22">
        <v>7800</v>
      </c>
      <c r="H261" s="22">
        <v>9500</v>
      </c>
      <c r="I261" s="22">
        <v>10900</v>
      </c>
      <c r="J261" s="22">
        <v>12500</v>
      </c>
      <c r="K261" s="22">
        <v>13800</v>
      </c>
      <c r="L261" s="22">
        <v>15100</v>
      </c>
    </row>
    <row r="262" spans="1:12" s="20" customFormat="1" ht="15.4">
      <c r="A262" s="3"/>
      <c r="B262" s="2"/>
      <c r="C262" s="2"/>
      <c r="D262" s="2"/>
      <c r="E262" s="2"/>
    </row>
    <row r="263" spans="1:12" s="20" customFormat="1" ht="15.4">
      <c r="A263" s="3"/>
      <c r="B263" s="2"/>
      <c r="C263" s="2" t="s">
        <v>164</v>
      </c>
      <c r="D263" s="2"/>
      <c r="E263" s="2"/>
      <c r="F263" s="22">
        <v>3600</v>
      </c>
      <c r="G263" s="22">
        <v>3800</v>
      </c>
      <c r="H263" s="22">
        <v>4600</v>
      </c>
      <c r="I263" s="22">
        <v>5200</v>
      </c>
      <c r="J263" s="22">
        <v>5900</v>
      </c>
      <c r="K263" s="22">
        <v>6400</v>
      </c>
      <c r="L263" s="22">
        <v>7000</v>
      </c>
    </row>
    <row r="264" spans="1:12" s="20" customFormat="1" ht="15.4">
      <c r="A264" s="3"/>
      <c r="B264" s="2"/>
      <c r="C264" s="2"/>
      <c r="D264" s="2"/>
      <c r="E264" s="2"/>
    </row>
    <row r="265" spans="1:12" s="20" customFormat="1" ht="15.4">
      <c r="A265" s="3"/>
      <c r="B265" s="2"/>
      <c r="C265" s="2" t="s">
        <v>165</v>
      </c>
      <c r="D265" s="2"/>
      <c r="E265" s="2"/>
      <c r="F265" s="31">
        <v>1.0001076628471486</v>
      </c>
      <c r="G265" s="31">
        <v>1.0002111872841086</v>
      </c>
      <c r="H265" s="31">
        <v>1.0000708550432182</v>
      </c>
      <c r="I265" s="31">
        <v>1.0000708550432182</v>
      </c>
      <c r="J265" s="31">
        <v>1.0000708550432182</v>
      </c>
      <c r="K265" s="31">
        <v>1.0000708550432182</v>
      </c>
      <c r="L265" s="31">
        <v>1.0000708550432182</v>
      </c>
    </row>
    <row r="266" spans="1:12" s="20" customFormat="1" ht="15.4">
      <c r="A266" s="3"/>
      <c r="C266" s="2" t="s">
        <v>166</v>
      </c>
      <c r="D266" s="2"/>
      <c r="E266" s="2"/>
      <c r="F266" s="31">
        <v>1.0014280640599877</v>
      </c>
      <c r="G266" s="31">
        <v>1.0016751511254602</v>
      </c>
      <c r="H266" s="31">
        <v>1.001426481289003</v>
      </c>
      <c r="I266" s="31">
        <v>1.0014263287986993</v>
      </c>
      <c r="J266" s="31">
        <v>1.0014263287986993</v>
      </c>
      <c r="K266" s="31">
        <v>1.0014263287986993</v>
      </c>
      <c r="L266" s="31">
        <v>1.0014263287986993</v>
      </c>
    </row>
    <row r="267" spans="1:12" s="15" customFormat="1" ht="14.25" customHeight="1">
      <c r="A267" s="12"/>
      <c r="C267" s="2" t="s">
        <v>167</v>
      </c>
      <c r="D267" s="2"/>
      <c r="E267" s="2"/>
      <c r="F267" s="31">
        <v>1.0027944189819074</v>
      </c>
      <c r="G267" s="31">
        <v>1.0035072043960129</v>
      </c>
      <c r="H267" s="31">
        <v>1.0027629025864742</v>
      </c>
      <c r="I267" s="31">
        <v>1.0027142718478306</v>
      </c>
      <c r="J267" s="31">
        <v>1.0026094040495601</v>
      </c>
      <c r="K267" s="31">
        <v>1.0025045362512901</v>
      </c>
      <c r="L267" s="31">
        <v>1.0023996684530199</v>
      </c>
    </row>
    <row r="268" spans="1:12" s="15" customFormat="1" ht="14.25" customHeight="1">
      <c r="A268" s="12"/>
      <c r="C268" s="2" t="s">
        <v>168</v>
      </c>
      <c r="D268" s="2"/>
      <c r="E268" s="2"/>
      <c r="F268" s="31">
        <v>1.0112069339036831</v>
      </c>
      <c r="G268" s="31">
        <v>1.0092205322683572</v>
      </c>
      <c r="H268" s="31">
        <v>1.009083020982944</v>
      </c>
      <c r="I268" s="31">
        <v>1.0079234149496767</v>
      </c>
      <c r="J268" s="31">
        <v>1.0068897634686793</v>
      </c>
      <c r="K268" s="31">
        <v>1.0060673077115183</v>
      </c>
      <c r="L268" s="31">
        <v>1.0052448519543573</v>
      </c>
    </row>
    <row r="269" spans="1:12" s="15" customFormat="1" ht="14.25" customHeight="1">
      <c r="A269" s="12"/>
      <c r="C269" s="2"/>
      <c r="D269" s="2"/>
      <c r="E269" s="2"/>
      <c r="F269" s="20"/>
      <c r="G269" s="20"/>
      <c r="H269" s="20"/>
      <c r="I269" s="20"/>
      <c r="J269" s="20"/>
      <c r="K269" s="20"/>
      <c r="L269" s="20"/>
    </row>
    <row r="270" spans="1:12" s="15" customFormat="1" ht="14.25" customHeight="1">
      <c r="A270" s="12"/>
      <c r="C270" s="2" t="s">
        <v>169</v>
      </c>
      <c r="D270" s="2"/>
      <c r="E270" s="2"/>
      <c r="F270" s="20"/>
      <c r="G270" s="20"/>
      <c r="H270" s="20"/>
      <c r="I270" s="20"/>
      <c r="J270" s="20"/>
      <c r="K270" s="20"/>
      <c r="L270" s="20"/>
    </row>
    <row r="271" spans="1:12" s="15" customFormat="1" ht="14.25" customHeight="1">
      <c r="A271" s="12"/>
      <c r="C271" s="20"/>
      <c r="D271" s="2" t="s">
        <v>170</v>
      </c>
      <c r="E271" s="2"/>
      <c r="F271" s="22">
        <v>865300</v>
      </c>
      <c r="G271" s="22">
        <v>741400</v>
      </c>
      <c r="H271" s="22">
        <v>838000</v>
      </c>
      <c r="I271" s="22">
        <v>943000</v>
      </c>
      <c r="J271" s="22">
        <v>971000</v>
      </c>
      <c r="K271" s="22">
        <v>982000</v>
      </c>
      <c r="L271" s="22">
        <v>991000</v>
      </c>
    </row>
    <row r="272" spans="1:12" s="15" customFormat="1" ht="14.25" customHeight="1">
      <c r="A272" s="12"/>
      <c r="C272" s="20"/>
      <c r="D272" s="2" t="s">
        <v>171</v>
      </c>
      <c r="E272" s="2"/>
      <c r="F272" s="22">
        <v>956000</v>
      </c>
      <c r="G272" s="22">
        <v>1017000</v>
      </c>
      <c r="H272" s="22">
        <v>1018000</v>
      </c>
      <c r="I272" s="22">
        <v>1033000</v>
      </c>
      <c r="J272" s="22">
        <v>1049000</v>
      </c>
      <c r="K272" s="22">
        <v>1077000</v>
      </c>
      <c r="L272" s="22">
        <v>1106000</v>
      </c>
    </row>
    <row r="273" spans="1:12" s="15" customFormat="1" ht="14.25" customHeight="1">
      <c r="A273" s="12"/>
      <c r="C273" s="20"/>
      <c r="D273" s="2" t="s">
        <v>172</v>
      </c>
      <c r="E273" s="2"/>
      <c r="F273" s="22">
        <v>760000</v>
      </c>
      <c r="G273" s="22">
        <v>739000</v>
      </c>
      <c r="H273" s="22">
        <v>617000</v>
      </c>
      <c r="I273" s="22">
        <v>625000</v>
      </c>
      <c r="J273" s="22">
        <v>635000</v>
      </c>
      <c r="K273" s="22">
        <v>653000</v>
      </c>
      <c r="L273" s="22">
        <v>672000</v>
      </c>
    </row>
    <row r="274" spans="1:12" s="15" customFormat="1" ht="14.25" customHeight="1">
      <c r="A274" s="12"/>
      <c r="C274" s="20"/>
      <c r="D274" s="2" t="s">
        <v>173</v>
      </c>
      <c r="E274" s="2"/>
      <c r="F274" s="22">
        <v>331000</v>
      </c>
      <c r="G274" s="22">
        <v>406000</v>
      </c>
      <c r="H274" s="22">
        <v>625000</v>
      </c>
      <c r="I274" s="22">
        <v>457000</v>
      </c>
      <c r="J274" s="22">
        <v>464000</v>
      </c>
      <c r="K274" s="22">
        <v>477000</v>
      </c>
      <c r="L274" s="22">
        <v>491000</v>
      </c>
    </row>
    <row r="275" spans="1:12" s="20" customFormat="1" ht="12.75" customHeight="1">
      <c r="A275" s="12"/>
      <c r="B275" s="14"/>
      <c r="C275" s="2"/>
      <c r="D275" s="2"/>
      <c r="E275" s="2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2021-04-29 dnr VER 2021-3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topLeftCell="C1" zoomScaleNormal="100" workbookViewId="0" xr3:uid="{5FB0747C-D9A7-54E4-A4CB-EE7F9E077D20}">
      <selection activeCell="N20" sqref="N20"/>
    </sheetView>
  </sheetViews>
  <sheetFormatPr defaultRowHeight="12.4"/>
  <cols>
    <col min="1" max="1" width="45.7109375" bestFit="1" customWidth="1"/>
    <col min="2" max="2" width="12.42578125" bestFit="1" customWidth="1"/>
    <col min="3" max="4" width="12.42578125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7109375" customWidth="1"/>
    <col min="12" max="12" width="12.7109375" customWidth="1"/>
  </cols>
  <sheetData>
    <row r="3" spans="1:15">
      <c r="B3" s="4"/>
      <c r="C3" s="4"/>
      <c r="D3" s="4"/>
      <c r="E3" s="4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</row>
    <row r="4" spans="1:15">
      <c r="A4" s="17" t="str">
        <f>Enkät!B36</f>
        <v>1:1 Garantipension till ålderspension</v>
      </c>
      <c r="B4" s="17"/>
      <c r="C4" s="17"/>
      <c r="D4" s="17"/>
      <c r="E4" s="17"/>
      <c r="F4" s="17">
        <f>Enkät!F37</f>
        <v>13142095</v>
      </c>
      <c r="G4" s="17">
        <f>Enkät!G37</f>
        <v>13174828</v>
      </c>
      <c r="H4" s="17">
        <f>Enkät!H37</f>
        <v>14385887</v>
      </c>
      <c r="I4" s="17">
        <f>Enkät!I37</f>
        <v>14013800</v>
      </c>
      <c r="J4" s="17">
        <f>Enkät!J37</f>
        <v>13365400</v>
      </c>
      <c r="K4" s="17">
        <f>Enkät!K37</f>
        <v>13323900</v>
      </c>
      <c r="L4" s="17">
        <f>Enkät!L37</f>
        <v>13748500</v>
      </c>
    </row>
    <row r="5" spans="1:15">
      <c r="A5" s="17" t="str">
        <f>Enkät!B71</f>
        <v>1:2 Efterlevandepensioner till vuxna</v>
      </c>
      <c r="B5" s="17"/>
      <c r="C5" s="17"/>
      <c r="D5" s="17"/>
      <c r="E5" s="17"/>
      <c r="F5" s="17">
        <f>Enkät!F72</f>
        <v>10869424</v>
      </c>
      <c r="G5" s="17">
        <f>Enkät!G72</f>
        <v>10382480</v>
      </c>
      <c r="H5" s="17">
        <f>Enkät!H72</f>
        <v>9966127.4959999993</v>
      </c>
      <c r="I5" s="17">
        <f>Enkät!I72</f>
        <v>9350100</v>
      </c>
      <c r="J5" s="17">
        <f>Enkät!J72</f>
        <v>8822600</v>
      </c>
      <c r="K5" s="17">
        <f>Enkät!K72</f>
        <v>8288800</v>
      </c>
      <c r="L5" s="17">
        <f>Enkät!L72</f>
        <v>7784800</v>
      </c>
    </row>
    <row r="6" spans="1:15">
      <c r="A6" s="17" t="str">
        <f>Enkät!B110</f>
        <v>1:3 Bostadstillägg till pensionärer</v>
      </c>
      <c r="B6" s="17"/>
      <c r="C6" s="17"/>
      <c r="D6" s="17"/>
      <c r="E6" s="17"/>
      <c r="F6" s="17">
        <f>Enkät!F111</f>
        <v>9138838.7962083798</v>
      </c>
      <c r="G6" s="17">
        <f>Enkät!G111</f>
        <v>9195554.5189279653</v>
      </c>
      <c r="H6" s="17">
        <f>Enkät!H111</f>
        <v>10414069.606558152</v>
      </c>
      <c r="I6" s="17">
        <f>Enkät!I111</f>
        <v>10503700</v>
      </c>
      <c r="J6" s="17">
        <f>Enkät!J111</f>
        <v>10502500</v>
      </c>
      <c r="K6" s="17">
        <f>Enkät!K111</f>
        <v>10613800</v>
      </c>
      <c r="L6" s="17">
        <f>Enkät!L111</f>
        <v>10797600</v>
      </c>
      <c r="O6" s="56"/>
    </row>
    <row r="7" spans="1:15">
      <c r="A7" s="17" t="str">
        <f>Enkät!B137</f>
        <v>1:4 Äldreförsörjningsstöd</v>
      </c>
      <c r="B7" s="17"/>
      <c r="C7" s="17"/>
      <c r="D7" s="17"/>
      <c r="E7" s="17"/>
      <c r="F7" s="17">
        <f>Enkät!F138</f>
        <v>1081357.4990162195</v>
      </c>
      <c r="G7" s="17">
        <f>Enkät!G138</f>
        <v>1167088.9147651552</v>
      </c>
      <c r="H7" s="17">
        <f>Enkät!H138</f>
        <v>1180149.0847602577</v>
      </c>
      <c r="I7" s="17">
        <f>Enkät!I138</f>
        <v>1189000</v>
      </c>
      <c r="J7" s="17">
        <f>Enkät!J138</f>
        <v>1206900</v>
      </c>
      <c r="K7" s="17">
        <f>Enkät!K138</f>
        <v>1238900</v>
      </c>
      <c r="L7" s="17">
        <f>Enkät!L138</f>
        <v>1273900</v>
      </c>
    </row>
    <row r="8" spans="1:15">
      <c r="A8" s="17" t="str">
        <f>Enkät!B163</f>
        <v>1:5 Inkomstpensionstillägg</v>
      </c>
      <c r="B8" s="17"/>
      <c r="C8" s="17"/>
      <c r="D8" s="17"/>
      <c r="E8" s="17"/>
      <c r="F8" s="17">
        <f>Enkät!F164</f>
        <v>0</v>
      </c>
      <c r="G8" s="17">
        <f>Enkät!G164</f>
        <v>0</v>
      </c>
      <c r="H8" s="17">
        <f>Enkät!H164</f>
        <v>0</v>
      </c>
      <c r="I8" s="17">
        <f>Enkät!I164</f>
        <v>2028000</v>
      </c>
      <c r="J8" s="17">
        <f>Enkät!J164</f>
        <v>6121000</v>
      </c>
      <c r="K8" s="17">
        <f>Enkät!K164</f>
        <v>6187000</v>
      </c>
      <c r="L8" s="17">
        <f>Enkät!L164</f>
        <v>6249000</v>
      </c>
    </row>
    <row r="9" spans="1:15">
      <c r="A9" s="17" t="str">
        <f>Enkät!B183</f>
        <v>2:1.1 Pensionsmyndigheten</v>
      </c>
      <c r="B9" s="17"/>
      <c r="C9" s="17"/>
      <c r="D9" s="17"/>
      <c r="E9" s="17"/>
      <c r="F9" s="17">
        <f>Enkät!F184</f>
        <v>539532</v>
      </c>
      <c r="G9" s="17">
        <f>Enkät!G184</f>
        <v>566039</v>
      </c>
      <c r="H9" s="17">
        <f>Enkät!H184</f>
        <v>706021</v>
      </c>
      <c r="I9" s="17">
        <f>Enkät!I184</f>
        <v>778000</v>
      </c>
      <c r="J9" s="17">
        <f>Enkät!J184</f>
        <v>692000</v>
      </c>
      <c r="K9" s="17">
        <f>Enkät!K184</f>
        <v>700000</v>
      </c>
      <c r="L9" s="17">
        <f>Enkät!L184</f>
        <v>707000</v>
      </c>
    </row>
    <row r="10" spans="1:15">
      <c r="A10" s="17" t="str">
        <f>Enkät!B217</f>
        <v>Ålderspensionssystemet vid sidan av statens budget</v>
      </c>
      <c r="B10" s="17"/>
      <c r="C10" s="17"/>
      <c r="D10" s="17"/>
      <c r="E10" s="22"/>
      <c r="F10" s="17">
        <f>Enkät!F218/10^6</f>
        <v>317.49669999999998</v>
      </c>
      <c r="G10" s="17">
        <f>Enkät!G218/10^6</f>
        <v>329.3426</v>
      </c>
      <c r="H10" s="17">
        <f>Enkät!H218/10^6</f>
        <v>344.38099999999997</v>
      </c>
      <c r="I10" s="17">
        <f>Enkät!I218/10^6</f>
        <v>352.94099999999997</v>
      </c>
      <c r="J10" s="17">
        <f>Enkät!J218/10^6</f>
        <v>367.17899999999997</v>
      </c>
      <c r="K10" s="17">
        <f>Enkät!K218/10^6</f>
        <v>380.44600000000003</v>
      </c>
      <c r="L10" s="17">
        <f>Enkät!L218/10^6</f>
        <v>394.39499999999998</v>
      </c>
    </row>
    <row r="11" spans="1:15">
      <c r="A11" s="17" t="str">
        <f>Enkät!B188</f>
        <v>1:5 Barnpension och efterlevandestöd</v>
      </c>
      <c r="B11" s="17"/>
      <c r="C11" s="17"/>
      <c r="D11" s="17"/>
      <c r="E11" s="17"/>
      <c r="F11" s="17">
        <f>Enkät!F189</f>
        <v>951151</v>
      </c>
      <c r="G11" s="17">
        <f>Enkät!G189</f>
        <v>997204</v>
      </c>
      <c r="H11" s="17">
        <f>Enkät!H189</f>
        <v>1034176</v>
      </c>
      <c r="I11" s="17">
        <f>Enkät!I189</f>
        <v>1015300</v>
      </c>
      <c r="J11" s="17">
        <f>Enkät!J189</f>
        <v>1034400</v>
      </c>
      <c r="K11" s="17">
        <f>Enkät!K189</f>
        <v>1051500</v>
      </c>
      <c r="L11" s="17">
        <f>Enkät!L189</f>
        <v>1069700</v>
      </c>
    </row>
    <row r="12" spans="1:15">
      <c r="A12" s="17" t="str">
        <f>Enkät!B203</f>
        <v>1:7 Pensionsrätt för barnår, anslag</v>
      </c>
      <c r="B12" s="17"/>
      <c r="C12" s="17"/>
      <c r="D12" s="17"/>
      <c r="E12" s="17"/>
      <c r="F12" s="17">
        <f>Enkät!F204</f>
        <v>7366900</v>
      </c>
      <c r="G12" s="17">
        <f>Enkät!G204</f>
        <v>7303100</v>
      </c>
      <c r="H12" s="17">
        <f>Enkät!H204</f>
        <v>7565300</v>
      </c>
      <c r="I12" s="17">
        <f>Enkät!I204</f>
        <v>8070800</v>
      </c>
      <c r="J12" s="17">
        <f>Enkät!J204</f>
        <v>8517500</v>
      </c>
      <c r="K12" s="17">
        <f>Enkät!K204</f>
        <v>8578200</v>
      </c>
      <c r="L12" s="17">
        <f>Enkät!L204</f>
        <v>8424500</v>
      </c>
    </row>
    <row r="13" spans="1:15">
      <c r="F13" s="17"/>
    </row>
    <row r="15" spans="1:15">
      <c r="A15" t="s">
        <v>174</v>
      </c>
      <c r="B15" s="17"/>
      <c r="C15" s="17"/>
      <c r="D15" s="17"/>
      <c r="E15" s="17"/>
      <c r="F15" s="17">
        <f>(SUM(F4:F8)+F11+F12)/1000000</f>
        <v>42.5497662952246</v>
      </c>
      <c r="G15" s="17">
        <f t="shared" ref="G15:L15" si="0">(SUM(G4:G8)+G11+G12)/1000000</f>
        <v>42.220255433693119</v>
      </c>
      <c r="H15" s="17">
        <f t="shared" si="0"/>
        <v>44.545709187318408</v>
      </c>
      <c r="I15" s="17">
        <f t="shared" si="0"/>
        <v>46.170699999999997</v>
      </c>
      <c r="J15" s="17">
        <f t="shared" si="0"/>
        <v>49.570300000000003</v>
      </c>
      <c r="K15" s="17">
        <f t="shared" si="0"/>
        <v>49.2821</v>
      </c>
      <c r="L15" s="17">
        <f t="shared" si="0"/>
        <v>49.347999999999999</v>
      </c>
    </row>
    <row r="16" spans="1:15">
      <c r="B16" s="17"/>
      <c r="C16" s="17"/>
      <c r="D16" s="17"/>
      <c r="E16" s="17"/>
      <c r="F16" s="17">
        <f t="shared" ref="F16:L16" si="1">F15+F10</f>
        <v>360.0464662952246</v>
      </c>
      <c r="G16" s="17">
        <f t="shared" si="1"/>
        <v>371.56285543369313</v>
      </c>
      <c r="H16" s="17">
        <f t="shared" si="1"/>
        <v>388.92670918731835</v>
      </c>
      <c r="I16" s="17">
        <f t="shared" si="1"/>
        <v>399.11169999999998</v>
      </c>
      <c r="J16" s="17">
        <f t="shared" si="1"/>
        <v>416.74929999999995</v>
      </c>
      <c r="K16" s="17">
        <f t="shared" si="1"/>
        <v>429.72810000000004</v>
      </c>
      <c r="L16" s="17">
        <f t="shared" si="1"/>
        <v>443.74299999999999</v>
      </c>
    </row>
    <row r="18" spans="1:14">
      <c r="E18" s="4"/>
      <c r="F18" s="4">
        <f t="shared" ref="F18:L18" si="2">F3</f>
        <v>2018</v>
      </c>
      <c r="G18" s="4">
        <f t="shared" si="2"/>
        <v>2019</v>
      </c>
      <c r="H18" s="4">
        <f t="shared" si="2"/>
        <v>2020</v>
      </c>
      <c r="I18" s="4">
        <f t="shared" si="2"/>
        <v>2021</v>
      </c>
      <c r="J18" s="4">
        <f t="shared" si="2"/>
        <v>2022</v>
      </c>
      <c r="K18" s="4">
        <f t="shared" si="2"/>
        <v>2023</v>
      </c>
      <c r="L18" s="4">
        <f t="shared" si="2"/>
        <v>2024</v>
      </c>
    </row>
    <row r="19" spans="1:14">
      <c r="A19" t="s">
        <v>175</v>
      </c>
      <c r="E19" s="17"/>
      <c r="F19" s="17">
        <f>Enkät!F219/10^6</f>
        <v>307.35559999999998</v>
      </c>
      <c r="G19" s="17">
        <f>Enkät!G219/10^6</f>
        <v>317.6277</v>
      </c>
      <c r="H19" s="17">
        <f>Enkät!H219/10^6</f>
        <v>329.3646</v>
      </c>
      <c r="I19" s="17">
        <f>Enkät!I219/10^6</f>
        <v>335.06099999999998</v>
      </c>
      <c r="J19" s="17">
        <f>Enkät!J219/10^6</f>
        <v>345.68700000000001</v>
      </c>
      <c r="K19" s="17">
        <f>Enkät!K219/10^6</f>
        <v>355.84500000000003</v>
      </c>
      <c r="L19" s="17">
        <f>Enkät!L219/10^6</f>
        <v>366.44400000000002</v>
      </c>
    </row>
    <row r="20" spans="1:14">
      <c r="A20" t="s">
        <v>176</v>
      </c>
      <c r="E20" s="17"/>
      <c r="F20" s="17">
        <f>(Enkät!F225+Enkät!F226)/10^6</f>
        <v>10.1411</v>
      </c>
      <c r="G20" s="17">
        <f>(Enkät!G225+Enkät!G226)/10^6</f>
        <v>11.7149</v>
      </c>
      <c r="H20" s="17">
        <f>(Enkät!H225+Enkät!H226)/10^6</f>
        <v>15.016400000000001</v>
      </c>
      <c r="I20" s="17">
        <f>(Enkät!I225+Enkät!I226)/10^6</f>
        <v>17.88</v>
      </c>
      <c r="J20" s="17">
        <f>(Enkät!J225+Enkät!J226)/10^6</f>
        <v>21.492000000000001</v>
      </c>
      <c r="K20" s="17">
        <f>(Enkät!K225+Enkät!K226)/10^6</f>
        <v>24.600999999999999</v>
      </c>
      <c r="L20" s="17">
        <f>(Enkät!L225+Enkät!L226)/10^6</f>
        <v>27.951000000000001</v>
      </c>
    </row>
    <row r="21" spans="1:14">
      <c r="A21" t="s">
        <v>174</v>
      </c>
      <c r="B21" s="17"/>
      <c r="C21" s="17"/>
      <c r="D21" s="17"/>
      <c r="E21" s="17"/>
      <c r="F21" s="17">
        <f t="shared" ref="F21:L21" si="3">F15</f>
        <v>42.5497662952246</v>
      </c>
      <c r="G21" s="17">
        <f t="shared" si="3"/>
        <v>42.220255433693119</v>
      </c>
      <c r="H21" s="17">
        <f t="shared" si="3"/>
        <v>44.545709187318408</v>
      </c>
      <c r="I21" s="17">
        <f t="shared" si="3"/>
        <v>46.170699999999997</v>
      </c>
      <c r="J21" s="17">
        <f t="shared" si="3"/>
        <v>49.570300000000003</v>
      </c>
      <c r="K21" s="17">
        <f t="shared" si="3"/>
        <v>49.2821</v>
      </c>
      <c r="L21" s="17">
        <f t="shared" si="3"/>
        <v>49.347999999999999</v>
      </c>
    </row>
    <row r="22" spans="1:14">
      <c r="A22" s="20" t="s">
        <v>177</v>
      </c>
      <c r="B22" s="17"/>
      <c r="C22" s="17"/>
      <c r="D22" s="17"/>
      <c r="E22" s="17"/>
      <c r="F22" s="17">
        <f t="shared" ref="F22:L22" si="4">SUM(F19:F21)</f>
        <v>360.0464662952246</v>
      </c>
      <c r="G22" s="17">
        <f t="shared" si="4"/>
        <v>371.56285543369313</v>
      </c>
      <c r="H22" s="17">
        <f t="shared" si="4"/>
        <v>388.92670918731835</v>
      </c>
      <c r="I22" s="17">
        <f t="shared" si="4"/>
        <v>399.11169999999998</v>
      </c>
      <c r="J22" s="17">
        <f t="shared" si="4"/>
        <v>416.74930000000006</v>
      </c>
      <c r="K22" s="17">
        <f t="shared" si="4"/>
        <v>429.72810000000004</v>
      </c>
      <c r="L22" s="17">
        <f t="shared" si="4"/>
        <v>443.74300000000005</v>
      </c>
    </row>
    <row r="23" spans="1:14">
      <c r="B23" s="17"/>
      <c r="C23" s="17"/>
      <c r="D23" s="17"/>
      <c r="E23" s="17"/>
      <c r="F23" s="17"/>
      <c r="G23" s="17"/>
      <c r="H23" s="17"/>
      <c r="I23" s="17"/>
      <c r="N23" s="20"/>
    </row>
    <row r="24" spans="1:14">
      <c r="A24" s="20" t="s">
        <v>178</v>
      </c>
      <c r="B24" s="17"/>
      <c r="C24" s="17"/>
      <c r="D24" s="17"/>
      <c r="E24" s="17"/>
      <c r="F24" s="33">
        <f>F22/Enkät!F30</f>
        <v>7.4569935355220787E-2</v>
      </c>
      <c r="G24" s="33">
        <f>G22/Enkät!G30</f>
        <v>7.3582354516983001E-2</v>
      </c>
      <c r="H24" s="33">
        <f>H22/Enkät!H30</f>
        <v>7.8138684970902081E-2</v>
      </c>
      <c r="I24" s="33">
        <f>I22/Enkät!I30</f>
        <v>7.4876446697271615E-2</v>
      </c>
      <c r="J24" s="33">
        <f>J22/Enkät!J30</f>
        <v>7.4586674586320234E-2</v>
      </c>
      <c r="K24" s="33">
        <f>K22/Enkät!K30</f>
        <v>7.4194334074808049E-2</v>
      </c>
      <c r="L24" s="33">
        <f>L22/Enkät!L30</f>
        <v>7.3888773985985673E-2</v>
      </c>
    </row>
    <row r="59" spans="6:12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4JXXJJFS64ZS-957833390-388</_dlc_DocId>
    <_dlc_DocIdUrl xmlns="465edb57-3a11-4ff8-9c43-7dc2da403828">
      <Url>https://sp.pensionsmyndigheten.se/ovr/ANSLAG/_layouts/15/DocIdRedir.aspx?ID=4JXXJJFS64ZS-957833390-388</Url>
      <Description>4JXXJJFS64ZS-957833390-388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8AE56818-2548-436A-A465-83EA1A70127E}"/>
</file>

<file path=customXml/itemProps2.xml><?xml version="1.0" encoding="utf-8"?>
<ds:datastoreItem xmlns:ds="http://schemas.openxmlformats.org/officeDocument/2006/customXml" ds:itemID="{F047772C-93D5-45B8-8B18-42EFC8FD8D9C}"/>
</file>

<file path=customXml/itemProps3.xml><?xml version="1.0" encoding="utf-8"?>
<ds:datastoreItem xmlns:ds="http://schemas.openxmlformats.org/officeDocument/2006/customXml" ds:itemID="{CF42C689-F766-4839-AAF6-51E486A33D64}"/>
</file>

<file path=customXml/itemProps4.xml><?xml version="1.0" encoding="utf-8"?>
<ds:datastoreItem xmlns:ds="http://schemas.openxmlformats.org/officeDocument/2006/customXml" ds:itemID="{F3B58B67-4AB4-4197-AE5C-488B5E073197}"/>
</file>

<file path=customXml/itemProps5.xml><?xml version="1.0" encoding="utf-8"?>
<ds:datastoreItem xmlns:ds="http://schemas.openxmlformats.org/officeDocument/2006/customXml" ds:itemID="{4335C320-3B1E-4D19-AEAB-000895F13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Regeringskansliets förvaltningskontor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Jesper Lorentz</cp:lastModifiedBy>
  <cp:revision/>
  <dcterms:created xsi:type="dcterms:W3CDTF">1999-06-16T10:30:48Z</dcterms:created>
  <dcterms:modified xsi:type="dcterms:W3CDTF">2021-07-02T13:48:14Z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df1ae34d-88de-4d2c-ac09-13d0de199e99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