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Oktoberprognos 2021/"/>
    </mc:Choice>
  </mc:AlternateContent>
  <xr:revisionPtr revIDLastSave="0" documentId="13_ncr:1_{271493C9-19B2-483F-BB0C-C807684F6423}" xr6:coauthVersionLast="36" xr6:coauthVersionMax="36" xr10:uidLastSave="{00000000-0000-0000-0000-000000000000}"/>
  <bookViews>
    <workbookView xWindow="0" yWindow="0" windowWidth="38400" windowHeight="17625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I8" i="1" l="1"/>
  <c r="D29" i="1"/>
  <c r="I12" i="1"/>
  <c r="D33" i="1"/>
  <c r="F33" i="1"/>
  <c r="I33" i="1"/>
  <c r="G38" i="1"/>
  <c r="E38" i="1"/>
  <c r="H37" i="1"/>
  <c r="D37" i="1"/>
  <c r="F37" i="1"/>
  <c r="I36" i="1"/>
  <c r="H36" i="1"/>
  <c r="G34" i="1"/>
  <c r="E34" i="1"/>
  <c r="H33" i="1"/>
  <c r="H32" i="1"/>
  <c r="H29" i="1"/>
  <c r="H34" i="1"/>
  <c r="H31" i="1"/>
  <c r="H30" i="1"/>
  <c r="H28" i="1"/>
  <c r="E40" i="1"/>
  <c r="F38" i="1"/>
  <c r="I37" i="1"/>
  <c r="I38" i="1"/>
  <c r="F29" i="1"/>
  <c r="I29" i="1"/>
  <c r="E13" i="1"/>
  <c r="G13" i="1"/>
  <c r="J13" i="1"/>
  <c r="E17" i="1"/>
  <c r="E19" i="1"/>
  <c r="G17" i="1"/>
  <c r="J17" i="1"/>
  <c r="H16" i="1"/>
  <c r="F16" i="1"/>
  <c r="H15" i="1"/>
  <c r="H17" i="1"/>
  <c r="H12" i="1"/>
  <c r="H11" i="1"/>
  <c r="F11" i="1"/>
  <c r="K11" i="1"/>
  <c r="L11" i="1"/>
  <c r="H10" i="1"/>
  <c r="F10" i="1"/>
  <c r="H9" i="1"/>
  <c r="F9" i="1"/>
  <c r="I9" i="1"/>
  <c r="D30" i="1"/>
  <c r="F30" i="1"/>
  <c r="H8" i="1"/>
  <c r="H7" i="1"/>
  <c r="F7" i="1"/>
  <c r="K7" i="1"/>
  <c r="F8" i="1"/>
  <c r="F15" i="1"/>
  <c r="K15" i="1"/>
  <c r="J19" i="1"/>
  <c r="K10" i="1"/>
  <c r="L10" i="1"/>
  <c r="I10" i="1"/>
  <c r="D31" i="1"/>
  <c r="F31" i="1"/>
  <c r="I31" i="1"/>
  <c r="K16" i="1"/>
  <c r="L16" i="1"/>
  <c r="I16" i="1"/>
  <c r="I7" i="1"/>
  <c r="D28" i="1"/>
  <c r="F28" i="1"/>
  <c r="I28" i="1"/>
  <c r="D17" i="1"/>
  <c r="I11" i="1"/>
  <c r="I13" i="1"/>
  <c r="I19" i="1"/>
  <c r="K8" i="1"/>
  <c r="L8" i="1"/>
  <c r="F12" i="1"/>
  <c r="D13" i="1"/>
  <c r="D19" i="1"/>
  <c r="K12" i="1"/>
  <c r="L12" i="1"/>
  <c r="K17" i="1"/>
  <c r="L15" i="1"/>
  <c r="L17" i="1"/>
  <c r="F17" i="1"/>
  <c r="I15" i="1"/>
  <c r="I17" i="1"/>
  <c r="H13" i="1"/>
  <c r="K9" i="1"/>
  <c r="L9" i="1"/>
  <c r="L13" i="1"/>
  <c r="L19" i="1"/>
  <c r="L7" i="1"/>
  <c r="F13" i="1"/>
  <c r="F19" i="1"/>
  <c r="K13" i="1"/>
  <c r="K19" i="1"/>
  <c r="H19" i="1"/>
  <c r="G19" i="1"/>
  <c r="H38" i="1"/>
  <c r="H40" i="1"/>
  <c r="D36" i="1"/>
  <c r="D38" i="1"/>
  <c r="G40" i="1"/>
  <c r="D32" i="1"/>
  <c r="F32" i="1"/>
  <c r="I32" i="1"/>
  <c r="F34" i="1"/>
  <c r="F40" i="1"/>
  <c r="I30" i="1"/>
  <c r="I34" i="1"/>
  <c r="I40" i="1"/>
  <c r="D34" i="1"/>
  <c r="D40" i="1"/>
</calcChain>
</file>

<file path=xl/sharedStrings.xml><?xml version="1.0" encoding="utf-8"?>
<sst xmlns="http://schemas.openxmlformats.org/spreadsheetml/2006/main" count="77" uniqueCount="36">
  <si>
    <t>Sammanfattande tabell över anslagsuppföljningen inom Pensionsmyndighetens ansvarsområde 2021</t>
  </si>
  <si>
    <t>Belopp anges i 1000-tals kronor</t>
  </si>
  <si>
    <t>Ingående överföringsbelopp från 2020</t>
  </si>
  <si>
    <t>Anslag år 2021</t>
  </si>
  <si>
    <t>Tilldelade medel 2021</t>
  </si>
  <si>
    <t>Prognos för 2021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</si>
  <si>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</si>
  <si>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</si>
  <si>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</si>
  <si>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</si>
  <si>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</si>
  <si>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</si>
  <si>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</si>
  <si>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</si>
  <si>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</si>
  <si>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</si>
  <si>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</si>
  <si>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</si>
  <si>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</si>
  <si>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</si>
  <si>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</si>
  <si>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</si>
  <si>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</si>
  <si>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</si>
  <si>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</si>
  <si>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</si>
  <si>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</si>
  <si>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</si>
  <si>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</si>
  <si>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</si>
  <si>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</si>
  <si>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2022</t>
  </si>
  <si>
    <t>Ingående överföringsbelopp från 2021</t>
  </si>
  <si>
    <t>Anslag år 2022</t>
  </si>
  <si>
    <t>Tilldelade medel 2022</t>
  </si>
  <si>
    <t>Prognos för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</si>
</sst>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5" zoomScaleNormal="100" workbookViewId="0" xr3:uid="{AEA406A1-0E4B-5B11-9CD5-51D6E497D94C}">
      <selection activeCell="N10" sqref="N10"/>
    </sheetView>
  </sheetViews>
  <sheetFormatPr defaultRowHeight="12.75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12">
      <c r="A2" s="10"/>
      <c r="B2" s="10"/>
      <c r="C2" s="10"/>
      <c r="D2" s="10"/>
      <c r="E2" s="10"/>
      <c r="F2" s="10"/>
      <c r="G2" s="10"/>
      <c r="H2" s="10"/>
      <c r="I2" s="10"/>
    </row>
    <row r="3" spans="1:12">
      <c r="A3" s="14" t="s">
        <v>1</v>
      </c>
      <c r="B3" s="15"/>
      <c r="C3" s="15"/>
      <c r="D3" s="15"/>
      <c r="E3" s="15"/>
      <c r="F3" s="15"/>
      <c r="G3" s="15"/>
      <c r="H3" s="15"/>
      <c r="I3" s="15"/>
    </row>
    <row r="4" spans="1:12" ht="13.5" thickBot="1">
      <c r="A4" s="10"/>
      <c r="B4" s="10"/>
      <c r="C4" s="10"/>
      <c r="D4" s="10"/>
      <c r="E4" s="10"/>
      <c r="F4" s="10"/>
      <c r="G4" s="10"/>
      <c r="H4" s="10"/>
      <c r="I4" s="10"/>
    </row>
    <row r="5" spans="1:12" ht="27.75" thickBot="1">
      <c r="A5" s="16"/>
      <c r="B5" s="16"/>
      <c r="C5" s="16"/>
      <c r="D5" s="1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</row>
    <row r="6" spans="1:12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12">
      <c r="A7" s="2" t="s">
        <v>12</v>
      </c>
      <c r="B7" s="2" t="s">
        <v>12</v>
      </c>
      <c r="C7" s="2" t="s">
        <v>13</v>
      </c>
      <c r="D7" s="9">
        <v>0</v>
      </c>
      <c r="E7" s="9">
        <v>14141100</v>
      </c>
      <c r="F7" s="3">
        <f t="shared" ref="F7:F12" si="0">D7+E7</f>
        <v>14141100</v>
      </c>
      <c r="G7" s="9">
        <v>14047800</v>
      </c>
      <c r="H7" s="3">
        <f t="shared" ref="H7:H12" si="1">E7-G7</f>
        <v>93300</v>
      </c>
      <c r="I7" s="3">
        <f t="shared" ref="I7:I12" si="2">F7-G7</f>
        <v>93300</v>
      </c>
      <c r="J7" s="9">
        <v>707055</v>
      </c>
      <c r="K7" s="3">
        <f t="shared" ref="K7:K12" si="3">F7+J7</f>
        <v>14848155</v>
      </c>
      <c r="L7" s="3">
        <f t="shared" ref="L7:L12" si="4">(K7-G7)*((K7-G7)&lt;0)</f>
        <v>0</v>
      </c>
    </row>
    <row r="8" spans="1:12">
      <c r="A8" s="2" t="s">
        <v>14</v>
      </c>
      <c r="B8" s="2" t="s">
        <v>14</v>
      </c>
      <c r="C8" s="2" t="s">
        <v>15</v>
      </c>
      <c r="D8" s="9">
        <v>-225996</v>
      </c>
      <c r="E8" s="9">
        <v>9343300</v>
      </c>
      <c r="F8" s="3">
        <f t="shared" si="0"/>
        <v>9117304</v>
      </c>
      <c r="G8" s="9">
        <v>9350400</v>
      </c>
      <c r="H8" s="3">
        <f t="shared" si="1"/>
        <v>-7100</v>
      </c>
      <c r="I8" s="3">
        <f t="shared" si="2"/>
        <v>-233096</v>
      </c>
      <c r="J8" s="9">
        <v>467165</v>
      </c>
      <c r="K8" s="9">
        <f t="shared" si="3"/>
        <v>9584469</v>
      </c>
      <c r="L8" s="9">
        <f t="shared" si="4"/>
        <v>0</v>
      </c>
    </row>
    <row r="9" spans="1:12">
      <c r="A9" s="2" t="s">
        <v>16</v>
      </c>
      <c r="B9" s="2" t="s">
        <v>16</v>
      </c>
      <c r="C9" s="2" t="s">
        <v>17</v>
      </c>
      <c r="D9" s="9">
        <v>-387770</v>
      </c>
      <c r="E9" s="9">
        <v>10896800</v>
      </c>
      <c r="F9" s="3">
        <f t="shared" si="0"/>
        <v>10509030</v>
      </c>
      <c r="G9" s="9">
        <v>10585000</v>
      </c>
      <c r="H9" s="3">
        <f t="shared" si="1"/>
        <v>311800</v>
      </c>
      <c r="I9" s="3">
        <f t="shared" si="2"/>
        <v>-75970</v>
      </c>
      <c r="J9" s="9">
        <v>513690</v>
      </c>
      <c r="K9" s="3">
        <f t="shared" si="3"/>
        <v>11022720</v>
      </c>
      <c r="L9" s="3">
        <f t="shared" si="4"/>
        <v>0</v>
      </c>
    </row>
    <row r="10" spans="1:12">
      <c r="A10" s="2" t="s">
        <v>18</v>
      </c>
      <c r="B10" s="2" t="s">
        <v>18</v>
      </c>
      <c r="C10" s="2" t="s">
        <v>19</v>
      </c>
      <c r="D10" s="9">
        <v>-52982</v>
      </c>
      <c r="E10" s="9">
        <v>1190100</v>
      </c>
      <c r="F10" s="3">
        <f t="shared" si="0"/>
        <v>1137118</v>
      </c>
      <c r="G10" s="9">
        <v>1201400</v>
      </c>
      <c r="H10" s="3">
        <f t="shared" si="1"/>
        <v>-11300</v>
      </c>
      <c r="I10" s="3">
        <f t="shared" si="2"/>
        <v>-64282</v>
      </c>
      <c r="J10" s="9">
        <v>59505</v>
      </c>
      <c r="K10" s="3">
        <f t="shared" si="3"/>
        <v>1196623</v>
      </c>
      <c r="L10" s="3">
        <f t="shared" si="4"/>
        <v>-4777</v>
      </c>
    </row>
    <row r="11" spans="1:12">
      <c r="A11" s="2" t="s">
        <v>20</v>
      </c>
      <c r="B11" s="2" t="s">
        <v>20</v>
      </c>
      <c r="C11" s="2" t="s">
        <v>21</v>
      </c>
      <c r="D11" s="9">
        <v>0</v>
      </c>
      <c r="E11" s="9">
        <v>1990000</v>
      </c>
      <c r="F11" s="3">
        <f t="shared" si="0"/>
        <v>1990000</v>
      </c>
      <c r="G11" s="9">
        <v>2036000</v>
      </c>
      <c r="H11" s="3">
        <f t="shared" si="1"/>
        <v>-46000</v>
      </c>
      <c r="I11" s="3">
        <f t="shared" si="2"/>
        <v>-46000</v>
      </c>
      <c r="J11" s="9">
        <v>99500</v>
      </c>
      <c r="K11" s="9">
        <f t="shared" si="3"/>
        <v>2089500</v>
      </c>
      <c r="L11" s="3">
        <f t="shared" si="4"/>
        <v>0</v>
      </c>
    </row>
    <row r="12" spans="1:12">
      <c r="A12" s="2" t="s">
        <v>22</v>
      </c>
      <c r="B12" s="2" t="s">
        <v>23</v>
      </c>
      <c r="C12" s="2" t="s">
        <v>24</v>
      </c>
      <c r="D12" s="9">
        <v>-10125</v>
      </c>
      <c r="E12" s="9">
        <v>777588</v>
      </c>
      <c r="F12" s="9">
        <f t="shared" si="0"/>
        <v>767463</v>
      </c>
      <c r="G12" s="9">
        <v>803000</v>
      </c>
      <c r="H12" s="9">
        <f t="shared" si="1"/>
        <v>-25412</v>
      </c>
      <c r="I12" s="9">
        <f t="shared" si="2"/>
        <v>-35537</v>
      </c>
      <c r="J12" s="9">
        <v>23327</v>
      </c>
      <c r="K12" s="9">
        <f t="shared" si="3"/>
        <v>790790</v>
      </c>
      <c r="L12" s="3">
        <f t="shared" si="4"/>
        <v>-12210</v>
      </c>
    </row>
    <row r="13" spans="1:12">
      <c r="A13" s="4"/>
      <c r="B13" s="4"/>
      <c r="C13" s="4" t="s">
        <v>25</v>
      </c>
      <c r="D13" s="5">
        <f t="shared" ref="D13:K13" si="5">SUM(D7:D12)</f>
        <v>-676873</v>
      </c>
      <c r="E13" s="5">
        <f t="shared" si="5"/>
        <v>38338888</v>
      </c>
      <c r="F13" s="5">
        <f t="shared" si="5"/>
        <v>37662015</v>
      </c>
      <c r="G13" s="5">
        <f t="shared" si="5"/>
        <v>38023600</v>
      </c>
      <c r="H13" s="5">
        <f t="shared" si="5"/>
        <v>315288</v>
      </c>
      <c r="I13" s="5">
        <f t="shared" si="5"/>
        <v>-361585</v>
      </c>
      <c r="J13" s="5">
        <f t="shared" si="5"/>
        <v>1870242</v>
      </c>
      <c r="K13" s="5">
        <f t="shared" si="5"/>
        <v>39532257</v>
      </c>
      <c r="L13" s="5">
        <f>SUM(L7:L12)</f>
        <v>-16987</v>
      </c>
    </row>
    <row r="14" spans="1:12" ht="12.75" customHeight="1">
      <c r="A14" s="17" t="s">
        <v>26</v>
      </c>
      <c r="B14" s="17"/>
      <c r="C14" s="17"/>
      <c r="D14" s="17"/>
      <c r="E14" s="17"/>
      <c r="F14" s="17"/>
      <c r="G14" s="17"/>
      <c r="H14" s="17"/>
      <c r="I14" s="17"/>
    </row>
    <row r="15" spans="1:12" ht="12.75" customHeight="1">
      <c r="A15" s="2" t="s">
        <v>20</v>
      </c>
      <c r="B15" s="2" t="s">
        <v>20</v>
      </c>
      <c r="C15" s="2" t="s">
        <v>27</v>
      </c>
      <c r="D15" s="9">
        <v>-69480</v>
      </c>
      <c r="E15" s="9">
        <v>1081780</v>
      </c>
      <c r="F15" s="9">
        <f t="shared" ref="F15" si="6">D15+E15</f>
        <v>1012300</v>
      </c>
      <c r="G15" s="9">
        <v>1015300</v>
      </c>
      <c r="H15" s="3">
        <f>E15-G15</f>
        <v>66480</v>
      </c>
      <c r="I15" s="3">
        <f>F15-G15</f>
        <v>-3000</v>
      </c>
      <c r="J15" s="9">
        <v>50930</v>
      </c>
      <c r="K15" s="3">
        <f>F15+J15</f>
        <v>1063230</v>
      </c>
      <c r="L15" s="3">
        <f>(K15-G15)*((K15-G15)&lt;0)</f>
        <v>0</v>
      </c>
    </row>
    <row r="16" spans="1:12">
      <c r="A16" s="2" t="s">
        <v>28</v>
      </c>
      <c r="B16" s="2" t="s">
        <v>28</v>
      </c>
      <c r="C16" s="2" t="s">
        <v>29</v>
      </c>
      <c r="D16" s="9">
        <v>0</v>
      </c>
      <c r="E16" s="9">
        <v>8070800</v>
      </c>
      <c r="F16" s="9">
        <f>D16+E16</f>
        <v>8070800</v>
      </c>
      <c r="G16" s="9">
        <v>8070800</v>
      </c>
      <c r="H16" s="9">
        <f>E16-G16</f>
        <v>0</v>
      </c>
      <c r="I16" s="9">
        <f>F16-G16</f>
        <v>0</v>
      </c>
      <c r="J16" s="9">
        <v>0</v>
      </c>
      <c r="K16" s="3">
        <f>F16+J16</f>
        <v>8070800</v>
      </c>
      <c r="L16" s="3">
        <f>(K16-G16)*((K16-G16)&lt;0)</f>
        <v>0</v>
      </c>
    </row>
    <row r="17" spans="1:12">
      <c r="A17" s="4"/>
      <c r="B17" s="4"/>
      <c r="C17" s="4" t="s">
        <v>25</v>
      </c>
      <c r="D17" s="5">
        <f t="shared" ref="D17:K17" si="7">SUM(D15:D16)</f>
        <v>-69480</v>
      </c>
      <c r="E17" s="5">
        <f t="shared" si="7"/>
        <v>9152580</v>
      </c>
      <c r="F17" s="5">
        <f t="shared" si="7"/>
        <v>9083100</v>
      </c>
      <c r="G17" s="5">
        <f t="shared" si="7"/>
        <v>9086100</v>
      </c>
      <c r="H17" s="5">
        <f t="shared" si="7"/>
        <v>66480</v>
      </c>
      <c r="I17" s="5">
        <f t="shared" si="7"/>
        <v>-3000</v>
      </c>
      <c r="J17" s="5">
        <f t="shared" si="7"/>
        <v>50930</v>
      </c>
      <c r="K17" s="5">
        <f t="shared" si="7"/>
        <v>9134030</v>
      </c>
      <c r="L17" s="5">
        <f>SUM(L15:L16)</f>
        <v>0</v>
      </c>
    </row>
    <row r="18" spans="1:12">
      <c r="A18" s="11"/>
      <c r="B18" s="11"/>
      <c r="C18" s="11"/>
      <c r="D18" s="11"/>
      <c r="E18" s="11"/>
      <c r="F18" s="11"/>
      <c r="G18" s="11"/>
      <c r="H18" s="11"/>
      <c r="I18" s="11"/>
    </row>
    <row r="19" spans="1:12" ht="13.5" thickBot="1">
      <c r="A19" s="6"/>
      <c r="B19" s="6"/>
      <c r="C19" s="6" t="s">
        <v>30</v>
      </c>
      <c r="D19" s="7">
        <f t="shared" ref="D19:K19" si="8">D13+D17</f>
        <v>-746353</v>
      </c>
      <c r="E19" s="7">
        <f t="shared" si="8"/>
        <v>47491468</v>
      </c>
      <c r="F19" s="7">
        <f t="shared" si="8"/>
        <v>46745115</v>
      </c>
      <c r="G19" s="7">
        <f t="shared" si="8"/>
        <v>47109700</v>
      </c>
      <c r="H19" s="7">
        <f t="shared" si="8"/>
        <v>381768</v>
      </c>
      <c r="I19" s="7">
        <f t="shared" si="8"/>
        <v>-364585</v>
      </c>
      <c r="J19" s="7">
        <f t="shared" si="8"/>
        <v>1921172</v>
      </c>
      <c r="K19" s="7">
        <f t="shared" si="8"/>
        <v>48666287</v>
      </c>
      <c r="L19" s="7">
        <f>L13+L17</f>
        <v>-16987</v>
      </c>
    </row>
    <row r="22" spans="1:12" ht="15">
      <c r="A22" s="12" t="s">
        <v>31</v>
      </c>
      <c r="B22" s="13"/>
      <c r="C22" s="13"/>
      <c r="D22" s="13"/>
      <c r="E22" s="13"/>
      <c r="F22" s="13"/>
      <c r="G22" s="13"/>
      <c r="H22" s="13"/>
      <c r="I22" s="13"/>
    </row>
    <row r="23" spans="1:12">
      <c r="A23" s="10"/>
      <c r="B23" s="10"/>
      <c r="C23" s="10"/>
      <c r="D23" s="10"/>
      <c r="E23" s="10"/>
      <c r="F23" s="10"/>
      <c r="G23" s="10"/>
      <c r="H23" s="10"/>
      <c r="I23" s="10"/>
    </row>
    <row r="24" spans="1:12">
      <c r="A24" s="14" t="s">
        <v>1</v>
      </c>
      <c r="B24" s="15"/>
      <c r="C24" s="15"/>
      <c r="D24" s="15"/>
      <c r="E24" s="15"/>
      <c r="F24" s="15"/>
      <c r="G24" s="15"/>
      <c r="H24" s="15"/>
      <c r="I24" s="15"/>
    </row>
    <row r="25" spans="1:12" ht="13.5" thickBot="1">
      <c r="A25" s="10"/>
      <c r="B25" s="10"/>
      <c r="C25" s="10"/>
      <c r="D25" s="10"/>
      <c r="E25" s="10"/>
      <c r="F25" s="10"/>
      <c r="G25" s="10"/>
      <c r="H25" s="10"/>
      <c r="I25" s="10"/>
    </row>
    <row r="26" spans="1:12" ht="27.75" thickBot="1">
      <c r="A26" s="16"/>
      <c r="B26" s="16"/>
      <c r="C26" s="16"/>
      <c r="D26" s="1" t="s">
        <v>32</v>
      </c>
      <c r="E26" s="8" t="s">
        <v>33</v>
      </c>
      <c r="F26" s="8" t="s">
        <v>34</v>
      </c>
      <c r="G26" s="8" t="s">
        <v>35</v>
      </c>
      <c r="H26" s="8" t="s">
        <v>6</v>
      </c>
      <c r="I26" s="8" t="s">
        <v>7</v>
      </c>
    </row>
    <row r="27" spans="1:12">
      <c r="A27" s="17" t="s">
        <v>11</v>
      </c>
      <c r="B27" s="17"/>
      <c r="C27" s="17"/>
      <c r="D27" s="17"/>
      <c r="E27" s="17"/>
      <c r="F27" s="17"/>
      <c r="G27" s="17"/>
      <c r="H27" s="17"/>
      <c r="I27" s="17"/>
    </row>
    <row r="28" spans="1:12">
      <c r="A28" s="2" t="s">
        <v>12</v>
      </c>
      <c r="B28" s="2" t="s">
        <v>12</v>
      </c>
      <c r="C28" s="2" t="s">
        <v>13</v>
      </c>
      <c r="D28" s="9">
        <f>MIN(I7,0)</f>
        <v>0</v>
      </c>
      <c r="E28" s="9">
        <v>13416400</v>
      </c>
      <c r="F28" s="3">
        <f t="shared" ref="F28:F33" si="9">D28+E28</f>
        <v>13416400</v>
      </c>
      <c r="G28" s="9">
        <v>13478400</v>
      </c>
      <c r="H28" s="3">
        <f t="shared" ref="H28:H33" si="10">E28-G28</f>
        <v>-62000</v>
      </c>
      <c r="I28" s="3">
        <f t="shared" ref="I28:I33" si="11">F28-G28</f>
        <v>-62000</v>
      </c>
    </row>
    <row r="29" spans="1:12">
      <c r="A29" s="2" t="s">
        <v>14</v>
      </c>
      <c r="B29" s="2" t="s">
        <v>14</v>
      </c>
      <c r="C29" s="2" t="s">
        <v>15</v>
      </c>
      <c r="D29" s="9">
        <f t="shared" ref="D29:D33" si="12">MIN(I8,0)</f>
        <v>-233096</v>
      </c>
      <c r="E29" s="9">
        <v>8834900</v>
      </c>
      <c r="F29" s="3">
        <f t="shared" si="9"/>
        <v>8601804</v>
      </c>
      <c r="G29" s="9">
        <v>8912300</v>
      </c>
      <c r="H29" s="3">
        <f t="shared" si="10"/>
        <v>-77400</v>
      </c>
      <c r="I29" s="3">
        <f t="shared" si="11"/>
        <v>-310496</v>
      </c>
    </row>
    <row r="30" spans="1:12">
      <c r="A30" s="2" t="s">
        <v>16</v>
      </c>
      <c r="B30" s="2" t="s">
        <v>16</v>
      </c>
      <c r="C30" s="2" t="s">
        <v>17</v>
      </c>
      <c r="D30" s="9">
        <f t="shared" si="12"/>
        <v>-75970</v>
      </c>
      <c r="E30" s="9">
        <v>11461400</v>
      </c>
      <c r="F30" s="3">
        <f t="shared" si="9"/>
        <v>11385430</v>
      </c>
      <c r="G30" s="9">
        <v>11593800</v>
      </c>
      <c r="H30" s="3">
        <f t="shared" si="10"/>
        <v>-132400</v>
      </c>
      <c r="I30" s="3">
        <f t="shared" si="11"/>
        <v>-208370</v>
      </c>
    </row>
    <row r="31" spans="1:12">
      <c r="A31" s="2" t="s">
        <v>18</v>
      </c>
      <c r="B31" s="2" t="s">
        <v>18</v>
      </c>
      <c r="C31" s="2" t="s">
        <v>19</v>
      </c>
      <c r="D31" s="9">
        <f t="shared" si="12"/>
        <v>-64282</v>
      </c>
      <c r="E31" s="9">
        <v>1252200</v>
      </c>
      <c r="F31" s="3">
        <f t="shared" si="9"/>
        <v>1187918</v>
      </c>
      <c r="G31" s="9">
        <v>1258600</v>
      </c>
      <c r="H31" s="3">
        <f t="shared" si="10"/>
        <v>-6400</v>
      </c>
      <c r="I31" s="3">
        <f t="shared" si="11"/>
        <v>-70682</v>
      </c>
    </row>
    <row r="32" spans="1:12">
      <c r="A32" s="2" t="s">
        <v>20</v>
      </c>
      <c r="B32" s="2" t="s">
        <v>20</v>
      </c>
      <c r="C32" s="2" t="s">
        <v>21</v>
      </c>
      <c r="D32" s="9">
        <f t="shared" si="12"/>
        <v>-46000</v>
      </c>
      <c r="E32" s="9">
        <v>6121000</v>
      </c>
      <c r="F32" s="3">
        <f t="shared" si="9"/>
        <v>6075000</v>
      </c>
      <c r="G32" s="9">
        <v>6139000</v>
      </c>
      <c r="H32" s="3">
        <f t="shared" si="10"/>
        <v>-18000</v>
      </c>
      <c r="I32" s="3">
        <f t="shared" si="11"/>
        <v>-64000</v>
      </c>
    </row>
    <row r="33" spans="1:9">
      <c r="A33" s="2" t="s">
        <v>22</v>
      </c>
      <c r="B33" s="2" t="s">
        <v>23</v>
      </c>
      <c r="C33" s="2" t="s">
        <v>24</v>
      </c>
      <c r="D33" s="9">
        <f t="shared" si="12"/>
        <v>-35537</v>
      </c>
      <c r="E33" s="9">
        <v>700228</v>
      </c>
      <c r="F33" s="9">
        <f t="shared" si="9"/>
        <v>664691</v>
      </c>
      <c r="G33" s="9">
        <v>700228</v>
      </c>
      <c r="H33" s="9">
        <f t="shared" si="10"/>
        <v>0</v>
      </c>
      <c r="I33" s="9">
        <f t="shared" si="11"/>
        <v>-35537</v>
      </c>
    </row>
    <row r="34" spans="1:9">
      <c r="A34" s="4"/>
      <c r="B34" s="4"/>
      <c r="C34" s="4" t="s">
        <v>25</v>
      </c>
      <c r="D34" s="5">
        <f t="shared" ref="D34:I34" si="13">SUM(D28:D33)</f>
        <v>-454885</v>
      </c>
      <c r="E34" s="5">
        <f t="shared" si="13"/>
        <v>41786128</v>
      </c>
      <c r="F34" s="5">
        <f t="shared" si="13"/>
        <v>41331243</v>
      </c>
      <c r="G34" s="5">
        <f t="shared" si="13"/>
        <v>42082328</v>
      </c>
      <c r="H34" s="5">
        <f t="shared" si="13"/>
        <v>-296200</v>
      </c>
      <c r="I34" s="5">
        <f t="shared" si="13"/>
        <v>-751085</v>
      </c>
    </row>
    <row r="35" spans="1:9" ht="12.75" customHeight="1">
      <c r="A35" s="17" t="s">
        <v>26</v>
      </c>
      <c r="B35" s="17"/>
      <c r="C35" s="17"/>
      <c r="D35" s="17"/>
      <c r="E35" s="17"/>
      <c r="F35" s="17"/>
      <c r="G35" s="17"/>
      <c r="H35" s="17"/>
      <c r="I35" s="17"/>
    </row>
    <row r="36" spans="1:9">
      <c r="A36" s="2" t="s">
        <v>20</v>
      </c>
      <c r="B36" s="2" t="s">
        <v>20</v>
      </c>
      <c r="C36" s="2" t="s">
        <v>27</v>
      </c>
      <c r="D36" s="9">
        <f>MIN(I15,0)</f>
        <v>-3000</v>
      </c>
      <c r="E36" s="9">
        <v>1029900</v>
      </c>
      <c r="F36" s="3">
        <v>1032500</v>
      </c>
      <c r="G36" s="9">
        <v>1043300</v>
      </c>
      <c r="H36" s="3">
        <f>E36-G36</f>
        <v>-13400</v>
      </c>
      <c r="I36" s="3">
        <f>F36-G36</f>
        <v>-10800</v>
      </c>
    </row>
    <row r="37" spans="1:9">
      <c r="A37" s="2" t="s">
        <v>28</v>
      </c>
      <c r="B37" s="2" t="s">
        <v>28</v>
      </c>
      <c r="C37" s="2" t="s">
        <v>29</v>
      </c>
      <c r="D37" s="9">
        <f>MIN(I16,0)</f>
        <v>0</v>
      </c>
      <c r="E37" s="9">
        <v>8467300</v>
      </c>
      <c r="F37" s="9">
        <f>D37+E37</f>
        <v>8467300</v>
      </c>
      <c r="G37" s="9">
        <v>8467300</v>
      </c>
      <c r="H37" s="9">
        <f>E37-G37</f>
        <v>0</v>
      </c>
      <c r="I37" s="9">
        <f>F37-G37</f>
        <v>0</v>
      </c>
    </row>
    <row r="38" spans="1:9">
      <c r="A38" s="4"/>
      <c r="B38" s="4"/>
      <c r="C38" s="4" t="s">
        <v>25</v>
      </c>
      <c r="D38" s="5">
        <f t="shared" ref="D38:I38" si="14">SUM(D36:D37)</f>
        <v>-3000</v>
      </c>
      <c r="E38" s="5">
        <f t="shared" si="14"/>
        <v>9497200</v>
      </c>
      <c r="F38" s="5">
        <f t="shared" si="14"/>
        <v>9499800</v>
      </c>
      <c r="G38" s="5">
        <f t="shared" si="14"/>
        <v>9510600</v>
      </c>
      <c r="H38" s="5">
        <f t="shared" si="14"/>
        <v>-13400</v>
      </c>
      <c r="I38" s="5">
        <f t="shared" si="14"/>
        <v>-10800</v>
      </c>
    </row>
    <row r="39" spans="1:9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13.5" thickBot="1">
      <c r="A40" s="6"/>
      <c r="B40" s="6"/>
      <c r="C40" s="6" t="s">
        <v>30</v>
      </c>
      <c r="D40" s="7">
        <f t="shared" ref="D40:I40" si="15">D34+D38</f>
        <v>-457885</v>
      </c>
      <c r="E40" s="7">
        <f t="shared" si="15"/>
        <v>51283328</v>
      </c>
      <c r="F40" s="7">
        <f t="shared" si="15"/>
        <v>50831043</v>
      </c>
      <c r="G40" s="7">
        <f t="shared" si="15"/>
        <v>51592928</v>
      </c>
      <c r="H40" s="7">
        <f t="shared" si="15"/>
        <v>-309600</v>
      </c>
      <c r="I40" s="7">
        <f t="shared" si="15"/>
        <v>-761885</v>
      </c>
    </row>
  </sheetData>
  <mergeCells count="12">
    <mergeCell ref="A14:I14"/>
    <mergeCell ref="A18:I18"/>
    <mergeCell ref="A1:I1"/>
    <mergeCell ref="A3:I3"/>
    <mergeCell ref="A5:C5"/>
    <mergeCell ref="A6:I6"/>
    <mergeCell ref="A39:I39"/>
    <mergeCell ref="A22:I22"/>
    <mergeCell ref="A24:I24"/>
    <mergeCell ref="A26:C26"/>
    <mergeCell ref="A27:I27"/>
    <mergeCell ref="A35:I35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Rapport&amp;KFF0000 &amp;K0000002021-04-29, VER 2021-3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4JXXJJFS64ZS-957833390-463</_dlc_DocId>
    <_dlc_DocIdUrl xmlns="465edb57-3a11-4ff8-9c43-7dc2da403828">
      <Url>https://sp.pensionsmyndigheten.se/ovr/ANSLAG/_layouts/15/DocIdRedir.aspx?ID=4JXXJJFS64ZS-957833390-463</Url>
      <Description>4JXXJJFS64ZS-957833390-463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E65243-AEAD-4B3E-BA0D-DD2A312F284B}"/>
</file>

<file path=customXml/itemProps2.xml><?xml version="1.0" encoding="utf-8"?>
<ds:datastoreItem xmlns:ds="http://schemas.openxmlformats.org/officeDocument/2006/customXml" ds:itemID="{301C5D6B-AE9E-400C-85D7-F1A53858429A}"/>
</file>

<file path=customXml/itemProps3.xml><?xml version="1.0" encoding="utf-8"?>
<ds:datastoreItem xmlns:ds="http://schemas.openxmlformats.org/officeDocument/2006/customXml" ds:itemID="{BD22304C-A22E-47F5-8E4B-B2D6848623CC}"/>
</file>

<file path=customXml/itemProps4.xml><?xml version="1.0" encoding="utf-8"?>
<ds:datastoreItem xmlns:ds="http://schemas.openxmlformats.org/officeDocument/2006/customXml" ds:itemID="{41D34EDA-6EC6-471E-8D88-D85BF9277707}"/>
</file>

<file path=customXml/itemProps5.xml><?xml version="1.0" encoding="utf-8"?>
<ds:datastoreItem xmlns:ds="http://schemas.openxmlformats.org/officeDocument/2006/customXml" ds:itemID="{099B5320-3E90-4794-A4D4-246CD6F01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SFA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dcterms:created xsi:type="dcterms:W3CDTF">2009-10-28T11:41:28Z</dcterms:created>
  <dcterms:modified xsi:type="dcterms:W3CDTF">2021-10-22T07:15:04Z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41a53fbd-b5bc-44c3-973d-b921a2452219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