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Oktoberprognos 2021/"/>
    </mc:Choice>
  </mc:AlternateContent>
  <xr:revisionPtr revIDLastSave="0" documentId="13_ncr:1_{169F1111-95D3-46D0-A57D-F32D16425296}" xr6:coauthVersionLast="36" xr6:coauthVersionMax="36" xr10:uidLastSave="{00000000-0000-0000-0000-000000000000}"/>
  <bookViews>
    <workbookView xWindow="0" yWindow="0" windowWidth="38400" windowHeight="17625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21" i="3"/>
  <c r="H22" i="3"/>
  <c r="H24" i="3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21" i="3"/>
  <c r="G22" i="3"/>
  <c r="H12" i="3"/>
  <c r="I12" i="3"/>
  <c r="J12" i="3"/>
  <c r="K12" i="3"/>
  <c r="L12" i="3"/>
  <c r="L5" i="3"/>
  <c r="F12" i="3"/>
  <c r="F5" i="3"/>
  <c r="F1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16" i="3"/>
  <c r="F21" i="3"/>
  <c r="F22" i="3"/>
  <c r="F24" i="3"/>
  <c r="G16" i="3"/>
  <c r="G24" i="3"/>
  <c r="H16" i="3"/>
  <c r="M15" i="3"/>
  <c r="M21" i="3"/>
  <c r="M22" i="3"/>
  <c r="M24" i="3"/>
  <c r="J15" i="3"/>
  <c r="J16" i="3"/>
  <c r="L15" i="3"/>
  <c r="L16" i="3"/>
  <c r="I15" i="3"/>
  <c r="I16" i="3"/>
  <c r="K15" i="3"/>
  <c r="K16" i="3"/>
  <c r="J21" i="3"/>
  <c r="J22" i="3"/>
  <c r="J24" i="3"/>
  <c r="M16" i="3"/>
  <c r="I21" i="3"/>
  <c r="I22" i="3"/>
  <c r="I24" i="3"/>
  <c r="K21" i="3"/>
  <c r="K22" i="3"/>
  <c r="K24" i="3"/>
  <c r="L21" i="3"/>
  <c r="L22" i="3"/>
  <c r="L24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<sst xmlns="http://schemas.openxmlformats.org/spreadsheetml/2006/main" count="198" uniqueCount="179">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</sst>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8" fillId="0" borderId="0">
      <protection locked="0"/>
    </xf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protection locked="0"/>
    </xf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166" fontId="0" fillId="0" borderId="0" xfId="0" applyNumberFormat="1"/>
    <xf numFmtId="0" fontId="55" fillId="0" borderId="0" xfId="0" applyFont="1"/>
    <xf numFmtId="0" fontId="56" fillId="0" borderId="0" xfId="0" applyFont="1"/>
    <xf numFmtId="0" fontId="55" fillId="0" borderId="16" xfId="0" applyFont="1" applyBorder="1" applyAlignment="1">
      <alignment vertical="center"/>
    </xf>
    <xf numFmtId="0" fontId="57" fillId="0" borderId="0" xfId="0" applyFont="1"/>
    <xf numFmtId="3" fontId="56" fillId="0" borderId="0" xfId="0" applyNumberFormat="1" applyFont="1"/>
    <xf numFmtId="3" fontId="55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2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4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334.70600000000002</c:v>
                </c:pt>
                <c:pt idx="4">
                  <c:v>348.45400000000001</c:v>
                </c:pt>
                <c:pt idx="5">
                  <c:v>361.22300000000001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17.834</c:v>
                </c:pt>
                <c:pt idx="4">
                  <c:v>21.789000000000001</c:v>
                </c:pt>
                <c:pt idx="5">
                  <c:v>24.952000000000002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46.306699999999999</c:v>
                </c:pt>
                <c:pt idx="4">
                  <c:v>50.892699999999998</c:v>
                </c:pt>
                <c:pt idx="5">
                  <c:v>50.316499999999998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Diagram!$F$19:$M$19</c:f>
              <c:numCache>
                <c:formatCode>#,##0</c:formatCode>
                <c:ptCount val="8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334.70600000000002</c:v>
                </c:pt>
                <c:pt idx="4">
                  <c:v>348.45400000000001</c:v>
                </c:pt>
                <c:pt idx="5">
                  <c:v>361.22300000000001</c:v>
                </c:pt>
                <c:pt idx="6">
                  <c:v>372.04599999999999</c:v>
                </c:pt>
                <c:pt idx="7">
                  <c:v>382.84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Diagram!$F$20:$M$20</c:f>
              <c:numCache>
                <c:formatCode>#,##0</c:formatCode>
                <c:ptCount val="8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17.834</c:v>
                </c:pt>
                <c:pt idx="4">
                  <c:v>21.789000000000001</c:v>
                </c:pt>
                <c:pt idx="5">
                  <c:v>24.952000000000002</c:v>
                </c:pt>
                <c:pt idx="6">
                  <c:v>28.373000000000001</c:v>
                </c:pt>
                <c:pt idx="7">
                  <c:v>32.084000000000003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Diagram!$F$21:$M$21</c:f>
              <c:numCache>
                <c:formatCode>#,##0</c:formatCode>
                <c:ptCount val="8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46.306699999999999</c:v>
                </c:pt>
                <c:pt idx="4">
                  <c:v>50.892699999999998</c:v>
                </c:pt>
                <c:pt idx="5">
                  <c:v>50.316499999999998</c:v>
                </c:pt>
                <c:pt idx="6">
                  <c:v>50.298200000000001</c:v>
                </c:pt>
                <c:pt idx="7">
                  <c:v>50.602200000000003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Diagram!$F$22:$M$22</c:f>
              <c:numCache>
                <c:formatCode>#,##0</c:formatCode>
                <c:ptCount val="8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398.8467</c:v>
                </c:pt>
                <c:pt idx="4">
                  <c:v>421.13569999999999</c:v>
                </c:pt>
                <c:pt idx="5">
                  <c:v>436.49150000000003</c:v>
                </c:pt>
                <c:pt idx="6">
                  <c:v>450.71719999999999</c:v>
                </c:pt>
                <c:pt idx="7">
                  <c:v>465.52619999999996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115" zoomScaleNormal="115" workbookViewId="0" xr3:uid="{AEA406A1-0E4B-5B11-9CD5-51D6E497D94C}">
      <pane xSplit="1" ySplit="3" topLeftCell="B173" activePane="bottomRight" state="frozen"/>
      <selection pane="bottomRight" activeCell="N184" sqref="N184"/>
      <selection pane="bottomLeft" activeCell="A4" sqref="A4"/>
      <selection pane="topRight" activeCell="B1" sqref="B1"/>
    </sheetView>
  </sheetViews>
  <sheetFormatPr defaultColWidth="9.140625" defaultRowHeight="12.75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1" width="13.7109375" style="13" customWidth="1"/>
    <col min="12" max="13" width="13.42578125" style="13" customWidth="1"/>
    <col min="14" max="16384" width="9.140625" style="13"/>
  </cols>
  <sheetData>
    <row r="1" spans="1:15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customHeight="1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  <c r="N3" s="20"/>
      <c r="O3" s="20"/>
    </row>
    <row r="4" spans="1:15" ht="15.75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75">
      <c r="A5" s="2"/>
      <c r="B5" s="2" t="s">
        <v>2</v>
      </c>
      <c r="C5" s="2"/>
      <c r="D5" s="2"/>
      <c r="E5" s="2"/>
      <c r="F5" s="47">
        <v>4.8449725571437341</v>
      </c>
      <c r="G5" s="47">
        <v>3.8208242024225347</v>
      </c>
      <c r="H5" s="47">
        <v>0.96694313907064178</v>
      </c>
      <c r="I5" s="47">
        <v>5.108696461797213</v>
      </c>
      <c r="J5" s="47">
        <v>5.1921130586877418</v>
      </c>
      <c r="K5" s="47">
        <v>3.8018633160159077</v>
      </c>
      <c r="L5" s="47">
        <v>3.3444851506062134</v>
      </c>
      <c r="M5" s="47">
        <v>3.770229671774783</v>
      </c>
      <c r="N5" s="20"/>
      <c r="O5" s="20"/>
    </row>
    <row r="6" spans="1:15" ht="15.75">
      <c r="A6" s="2"/>
      <c r="B6" s="2" t="s">
        <v>3</v>
      </c>
      <c r="C6" s="2"/>
      <c r="D6" s="2"/>
      <c r="E6" s="2"/>
      <c r="F6" s="47">
        <v>2.7095681625740831</v>
      </c>
      <c r="G6" s="47">
        <v>3.9571310799670245</v>
      </c>
      <c r="H6" s="47">
        <v>4.8770816812054001</v>
      </c>
      <c r="I6" s="47">
        <v>2.1550094517958298</v>
      </c>
      <c r="J6" s="47">
        <v>1.1843079200592099</v>
      </c>
      <c r="K6" s="47">
        <v>2.7798098024872</v>
      </c>
      <c r="L6" s="47">
        <v>3.1316725978647799</v>
      </c>
      <c r="M6" s="47">
        <v>3.1746031746031602</v>
      </c>
      <c r="N6" s="20"/>
      <c r="O6" s="20"/>
    </row>
    <row r="7" spans="1:15" ht="15.7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>
      <c r="A8" s="2"/>
      <c r="B8" s="2" t="s">
        <v>4</v>
      </c>
      <c r="C8" s="2"/>
      <c r="D8" s="2"/>
      <c r="E8" s="2"/>
      <c r="F8" s="47">
        <v>1.5054362977418245</v>
      </c>
      <c r="G8" s="47">
        <v>0.67093027818105888</v>
      </c>
      <c r="H8" s="47">
        <v>-1.3114817990490302</v>
      </c>
      <c r="I8" s="47">
        <v>-0.20733368876251212</v>
      </c>
      <c r="J8" s="47">
        <v>2.0637935810677188</v>
      </c>
      <c r="K8" s="47">
        <v>1.2465830441441561</v>
      </c>
      <c r="L8" s="47">
        <v>0.45764399509804488</v>
      </c>
      <c r="M8" s="47">
        <v>0.55086441873319902</v>
      </c>
      <c r="N8" s="20"/>
      <c r="O8" s="20"/>
    </row>
    <row r="9" spans="1:15" ht="15.75">
      <c r="A9" s="2"/>
      <c r="B9" s="2" t="s">
        <v>5</v>
      </c>
      <c r="C9" s="2"/>
      <c r="D9" s="2"/>
      <c r="E9" s="2"/>
      <c r="F9" s="22">
        <v>5097.3999999999996</v>
      </c>
      <c r="G9" s="22">
        <v>5131.6000000000004</v>
      </c>
      <c r="H9" s="22">
        <v>5064.3</v>
      </c>
      <c r="I9" s="22">
        <v>5053.8</v>
      </c>
      <c r="J9" s="22">
        <v>5158.1000000000004</v>
      </c>
      <c r="K9" s="22">
        <v>5222.3999999999996</v>
      </c>
      <c r="L9" s="22">
        <v>5246.3</v>
      </c>
      <c r="M9" s="22">
        <v>5275.2</v>
      </c>
      <c r="N9" s="20"/>
      <c r="O9" s="20"/>
    </row>
    <row r="10" spans="1:15" ht="15.7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75">
      <c r="A11" s="2"/>
      <c r="B11" s="2" t="s">
        <v>6</v>
      </c>
      <c r="C11" s="2"/>
      <c r="D11" s="2"/>
      <c r="E11" s="2"/>
      <c r="F11" s="47">
        <v>6.3287882685875987</v>
      </c>
      <c r="G11" s="47">
        <v>6.7709468788605482</v>
      </c>
      <c r="H11" s="47">
        <v>8.3019482871007444</v>
      </c>
      <c r="I11" s="47">
        <v>8.9128005479254533</v>
      </c>
      <c r="J11" s="47">
        <v>7.5625884840773452</v>
      </c>
      <c r="K11" s="47">
        <v>6.9538724677962485</v>
      </c>
      <c r="L11" s="47">
        <v>7.0184144763660212</v>
      </c>
      <c r="M11" s="47">
        <v>6.9941289514977338</v>
      </c>
      <c r="N11" s="20"/>
      <c r="O11" s="20"/>
    </row>
    <row r="12" spans="1:15" ht="15.7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75">
      <c r="A13" s="2"/>
      <c r="B13" s="2" t="s">
        <v>7</v>
      </c>
      <c r="C13" s="2"/>
      <c r="D13" s="2"/>
      <c r="E13" s="2"/>
      <c r="F13" s="47">
        <v>1.9527490608798104</v>
      </c>
      <c r="G13" s="47">
        <v>1.7844092570036496</v>
      </c>
      <c r="H13" s="47">
        <v>0.49661939807337241</v>
      </c>
      <c r="I13" s="47">
        <v>2.1135984758275717</v>
      </c>
      <c r="J13" s="47">
        <v>1.9532388781995369</v>
      </c>
      <c r="K13" s="47">
        <v>2.1074002058789842</v>
      </c>
      <c r="L13" s="47">
        <v>2.2655352992242861</v>
      </c>
      <c r="M13" s="47">
        <v>2.5549044306917068</v>
      </c>
      <c r="N13" s="20"/>
      <c r="O13" s="20"/>
    </row>
    <row r="14" spans="1:15" ht="15.75">
      <c r="A14" s="2"/>
      <c r="B14" s="2"/>
      <c r="C14" s="2"/>
      <c r="D14" s="2"/>
      <c r="E14" s="2"/>
      <c r="F14" s="20"/>
      <c r="G14" s="48"/>
      <c r="H14" s="48"/>
      <c r="I14" s="48"/>
      <c r="J14" s="48"/>
      <c r="K14" s="48"/>
      <c r="L14" s="48"/>
      <c r="M14" s="48"/>
      <c r="N14" s="20"/>
      <c r="O14" s="20"/>
    </row>
    <row r="15" spans="1:15" ht="15.75">
      <c r="A15" s="2"/>
      <c r="B15" s="2" t="s">
        <v>8</v>
      </c>
      <c r="C15" s="2"/>
      <c r="D15" s="2"/>
      <c r="E15" s="2"/>
      <c r="F15" s="30">
        <v>170.73</v>
      </c>
      <c r="G15" s="40">
        <v>175.96</v>
      </c>
      <c r="H15" s="40">
        <v>182.58</v>
      </c>
      <c r="I15" s="49">
        <v>186.52</v>
      </c>
      <c r="J15" s="30">
        <v>194.19</v>
      </c>
      <c r="K15" s="40">
        <v>201.21</v>
      </c>
      <c r="L15" s="40">
        <v>207.06</v>
      </c>
      <c r="M15" s="49">
        <v>212.84</v>
      </c>
      <c r="N15" s="20"/>
      <c r="O15" s="20"/>
    </row>
    <row r="16" spans="1:15" ht="15.75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  <c r="M16" s="30"/>
      <c r="N16" s="20"/>
      <c r="O16" s="20"/>
    </row>
    <row r="17" spans="1:15" ht="15.7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48300</v>
      </c>
      <c r="K18" s="22">
        <v>49300</v>
      </c>
      <c r="L18" s="22">
        <v>50400</v>
      </c>
      <c r="M18" s="22">
        <v>51500</v>
      </c>
      <c r="N18" s="20"/>
      <c r="O18" s="20"/>
    </row>
    <row r="19" spans="1:15" ht="15.75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22">
        <v>68200</v>
      </c>
      <c r="J19" s="22">
        <v>71000</v>
      </c>
      <c r="K19" s="22">
        <v>73600</v>
      </c>
      <c r="L19" s="22">
        <v>75700</v>
      </c>
      <c r="M19" s="22">
        <v>77900</v>
      </c>
      <c r="N19" s="20"/>
      <c r="O19" s="20"/>
    </row>
    <row r="20" spans="1:15" ht="15.7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>
      <c r="A21" s="2"/>
      <c r="B21" s="2" t="s">
        <v>12</v>
      </c>
      <c r="C21" s="2"/>
      <c r="D21" s="2"/>
      <c r="E21" s="2"/>
      <c r="F21" s="47">
        <v>0.9462713205704576</v>
      </c>
      <c r="G21" s="47">
        <v>1.5595549847380541</v>
      </c>
      <c r="H21" s="47">
        <v>1.5356063592169233</v>
      </c>
      <c r="I21" s="47">
        <v>1.2422561182731329</v>
      </c>
      <c r="J21" s="47">
        <v>1.6008691345401171</v>
      </c>
      <c r="K21" s="47">
        <v>2</v>
      </c>
      <c r="L21" s="47">
        <v>2</v>
      </c>
      <c r="M21" s="47">
        <v>2</v>
      </c>
      <c r="N21" s="20"/>
      <c r="O21" s="20"/>
    </row>
    <row r="22" spans="1:15" ht="15.7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>
      <c r="A23" s="2"/>
      <c r="B23" s="2" t="s">
        <v>13</v>
      </c>
      <c r="C23" s="2"/>
      <c r="D23" s="2"/>
      <c r="E23" s="2"/>
      <c r="F23" s="47">
        <v>-0.69</v>
      </c>
      <c r="G23" s="47">
        <v>-0.42</v>
      </c>
      <c r="H23" s="47">
        <v>-0.14000000000000001</v>
      </c>
      <c r="I23" s="47">
        <v>-0.16</v>
      </c>
      <c r="J23" s="47">
        <v>-0.15</v>
      </c>
      <c r="K23" s="47">
        <v>-0.12</v>
      </c>
      <c r="L23" s="47">
        <v>0.01</v>
      </c>
      <c r="M23" s="47">
        <v>0.33</v>
      </c>
      <c r="N23" s="20"/>
      <c r="O23" s="20"/>
    </row>
    <row r="24" spans="1:15" ht="15.75">
      <c r="A24" s="2"/>
      <c r="B24" s="2" t="s">
        <v>14</v>
      </c>
      <c r="C24" s="2"/>
      <c r="D24" s="2"/>
      <c r="E24" s="2"/>
      <c r="F24" s="47">
        <v>-0.68</v>
      </c>
      <c r="G24" s="47">
        <v>-0.41</v>
      </c>
      <c r="H24" s="47">
        <v>-0.15</v>
      </c>
      <c r="I24" s="47">
        <v>-0.15</v>
      </c>
      <c r="J24" s="47">
        <v>-0.14000000000000001</v>
      </c>
      <c r="K24" s="47">
        <v>-0.11</v>
      </c>
      <c r="L24" s="47">
        <v>0.05</v>
      </c>
      <c r="M24" s="47">
        <v>0.41</v>
      </c>
      <c r="N24" s="20"/>
      <c r="O24" s="20"/>
    </row>
    <row r="25" spans="1:15" ht="15.75">
      <c r="A25" s="2"/>
      <c r="B25" s="2" t="s">
        <v>15</v>
      </c>
      <c r="C25" s="2"/>
      <c r="D25" s="2"/>
      <c r="E25" s="2"/>
      <c r="F25" s="47">
        <v>0.08</v>
      </c>
      <c r="G25" s="47">
        <v>-0.35</v>
      </c>
      <c r="H25" s="47">
        <v>-0.28999999999999998</v>
      </c>
      <c r="I25" s="47">
        <v>-0.19</v>
      </c>
      <c r="J25" s="47">
        <v>0.02</v>
      </c>
      <c r="K25" s="47">
        <v>0.37</v>
      </c>
      <c r="L25" s="47">
        <v>0.8</v>
      </c>
      <c r="M25" s="47">
        <v>1.27</v>
      </c>
      <c r="N25" s="20"/>
      <c r="O25" s="20"/>
    </row>
    <row r="26" spans="1:15" ht="15.75">
      <c r="A26" s="2"/>
      <c r="B26" s="2" t="s">
        <v>16</v>
      </c>
      <c r="C26" s="2"/>
      <c r="D26" s="2"/>
      <c r="E26" s="2"/>
      <c r="F26" s="47">
        <v>0.65</v>
      </c>
      <c r="G26" s="47">
        <v>0.09</v>
      </c>
      <c r="H26" s="47">
        <v>-0.04</v>
      </c>
      <c r="I26" s="47">
        <v>0.26</v>
      </c>
      <c r="J26" s="47">
        <v>0.49</v>
      </c>
      <c r="K26" s="47">
        <v>0.88</v>
      </c>
      <c r="L26" s="47">
        <v>1.26</v>
      </c>
      <c r="M26" s="47">
        <v>1.63</v>
      </c>
      <c r="N26" s="20"/>
      <c r="O26" s="20"/>
    </row>
    <row r="27" spans="1:15" ht="15.7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75">
      <c r="A28" s="2"/>
      <c r="B28" s="2" t="s">
        <v>17</v>
      </c>
      <c r="C28" s="2"/>
      <c r="D28" s="2"/>
      <c r="E28" s="2"/>
      <c r="F28" s="47">
        <v>2.051956778487285</v>
      </c>
      <c r="G28" s="47">
        <v>2.1579496731811476</v>
      </c>
      <c r="H28" s="47">
        <v>-3.0240829112763823</v>
      </c>
      <c r="I28" s="47">
        <v>4.5780573638456001</v>
      </c>
      <c r="J28" s="47">
        <v>3.9211739513274946</v>
      </c>
      <c r="K28" s="47">
        <v>1.601938799165481</v>
      </c>
      <c r="L28" s="47">
        <v>1.4992262312851778</v>
      </c>
      <c r="M28" s="47">
        <v>1.8218575661637315</v>
      </c>
      <c r="N28" s="20"/>
      <c r="O28" s="20"/>
    </row>
    <row r="29" spans="1:15" ht="15.75">
      <c r="A29" s="2"/>
      <c r="B29" s="2" t="s">
        <v>18</v>
      </c>
      <c r="C29" s="2"/>
      <c r="D29" s="2"/>
      <c r="E29" s="2"/>
      <c r="F29" s="47">
        <v>4.3936836743210028</v>
      </c>
      <c r="G29" s="47">
        <v>4.5836572909836226</v>
      </c>
      <c r="H29" s="47">
        <v>-1.3120989920229587</v>
      </c>
      <c r="I29" s="47">
        <v>7.1597433299561031</v>
      </c>
      <c r="J29" s="47">
        <v>5.6956955776035878</v>
      </c>
      <c r="K29" s="47">
        <v>3.5033974519721234</v>
      </c>
      <c r="L29" s="47">
        <v>3.5900360576509582</v>
      </c>
      <c r="M29" s="47">
        <v>3.785876225909357</v>
      </c>
      <c r="N29" s="20"/>
      <c r="O29" s="20"/>
    </row>
    <row r="30" spans="1:15" ht="15.75">
      <c r="A30" s="2"/>
      <c r="B30" s="2" t="s">
        <v>19</v>
      </c>
      <c r="C30" s="2"/>
      <c r="D30" s="2"/>
      <c r="E30" s="2"/>
      <c r="F30" s="22">
        <v>4828.3059999999996</v>
      </c>
      <c r="G30" s="22">
        <v>5049.6189999999997</v>
      </c>
      <c r="H30" s="22">
        <v>4983.3630000000003</v>
      </c>
      <c r="I30" s="22">
        <v>5340.1589999999997</v>
      </c>
      <c r="J30" s="22">
        <v>5644.3182000000006</v>
      </c>
      <c r="K30" s="22">
        <v>5842.0610999999999</v>
      </c>
      <c r="L30" s="22">
        <v>6051.7932000000001</v>
      </c>
      <c r="M30" s="22">
        <v>6280.9065999999993</v>
      </c>
      <c r="N30" s="20"/>
      <c r="O30" s="20"/>
    </row>
    <row r="31" spans="1:15" ht="15.7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3" s="9" customFormat="1" ht="18.75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  <c r="M33" s="7">
        <v>2025</v>
      </c>
    </row>
    <row r="34" spans="1:13" ht="15.7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>
      <c r="A35" s="12" t="s">
        <v>21</v>
      </c>
      <c r="B35" s="15"/>
      <c r="C35" s="15"/>
      <c r="D35" s="15"/>
      <c r="E35" s="15"/>
      <c r="G35" s="27"/>
      <c r="H35" s="27"/>
    </row>
    <row r="36" spans="1:13" ht="19.5" customHeight="1" thickBot="1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6.5" thickTop="1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14047800</v>
      </c>
      <c r="J37" s="27">
        <v>13478400</v>
      </c>
      <c r="K37" s="27">
        <v>13136900</v>
      </c>
      <c r="L37" s="27">
        <v>13433500</v>
      </c>
      <c r="M37" s="27">
        <v>13817100</v>
      </c>
    </row>
    <row r="38" spans="1:13" ht="14.1" customHeight="1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4286000</v>
      </c>
      <c r="J39" s="22">
        <v>3634000</v>
      </c>
      <c r="K39" s="22">
        <v>3091000</v>
      </c>
      <c r="L39" s="22">
        <v>2619000</v>
      </c>
      <c r="M39" s="22">
        <v>2189000</v>
      </c>
    </row>
    <row r="40" spans="1:13" ht="15.75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9755000</v>
      </c>
      <c r="J40" s="22">
        <v>9838000</v>
      </c>
      <c r="K40" s="22">
        <v>10040000</v>
      </c>
      <c r="L40" s="22">
        <v>10809000</v>
      </c>
      <c r="M40" s="22">
        <v>11623000</v>
      </c>
    </row>
    <row r="41" spans="1:13" ht="12.75" customHeight="1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75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685300</v>
      </c>
      <c r="J42" s="22">
        <v>682200</v>
      </c>
      <c r="K42" s="22">
        <v>661000</v>
      </c>
      <c r="L42" s="22">
        <v>652900</v>
      </c>
      <c r="M42" s="22">
        <v>659500</v>
      </c>
    </row>
    <row r="43" spans="1:13" ht="12" customHeight="1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75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172200</v>
      </c>
      <c r="J44" s="22">
        <v>148500</v>
      </c>
      <c r="K44" s="22">
        <v>127100</v>
      </c>
      <c r="L44" s="22">
        <v>107400</v>
      </c>
      <c r="M44" s="22">
        <v>89700</v>
      </c>
    </row>
    <row r="45" spans="1:13" ht="15.75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145500</v>
      </c>
      <c r="J45" s="22">
        <v>125900</v>
      </c>
      <c r="K45" s="22">
        <v>108100</v>
      </c>
      <c r="L45" s="22">
        <v>91700</v>
      </c>
      <c r="M45" s="22">
        <v>76900</v>
      </c>
    </row>
    <row r="46" spans="1:13" ht="15.75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26700</v>
      </c>
      <c r="J46" s="22">
        <v>22600</v>
      </c>
      <c r="K46" s="22">
        <v>19000</v>
      </c>
      <c r="L46" s="22">
        <v>15700</v>
      </c>
      <c r="M46" s="22">
        <v>12800</v>
      </c>
    </row>
    <row r="47" spans="1:13" ht="13.5" customHeight="1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75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513100</v>
      </c>
      <c r="J48" s="22">
        <v>533700</v>
      </c>
      <c r="K48" s="22">
        <v>533900</v>
      </c>
      <c r="L48" s="22">
        <v>545500</v>
      </c>
      <c r="M48" s="22">
        <v>569800</v>
      </c>
    </row>
    <row r="49" spans="1:13" ht="15.75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380900</v>
      </c>
      <c r="J49" s="22">
        <v>393900</v>
      </c>
      <c r="K49" s="22">
        <v>391900</v>
      </c>
      <c r="L49" s="22">
        <v>398400</v>
      </c>
      <c r="M49" s="22">
        <v>414100</v>
      </c>
    </row>
    <row r="50" spans="1:13" ht="15.75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132200</v>
      </c>
      <c r="J50" s="22">
        <v>139800</v>
      </c>
      <c r="K50" s="22">
        <v>142000</v>
      </c>
      <c r="L50" s="22">
        <v>147100</v>
      </c>
      <c r="M50" s="22">
        <v>155700</v>
      </c>
    </row>
    <row r="51" spans="1:13" ht="13.5" customHeight="1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75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20300</v>
      </c>
      <c r="J52" s="22">
        <v>20100</v>
      </c>
      <c r="K52" s="22">
        <v>20200</v>
      </c>
      <c r="L52" s="22">
        <v>20500</v>
      </c>
      <c r="M52" s="22">
        <v>20900</v>
      </c>
    </row>
    <row r="53" spans="1:13" ht="12.75" customHeight="1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75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25300</v>
      </c>
      <c r="J54" s="22">
        <v>25000</v>
      </c>
      <c r="K54" s="22">
        <v>24900</v>
      </c>
      <c r="L54" s="22">
        <v>25000</v>
      </c>
      <c r="M54" s="22">
        <v>25200</v>
      </c>
    </row>
    <row r="55" spans="1:13" ht="15.75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26000</v>
      </c>
      <c r="J55" s="22">
        <v>25500</v>
      </c>
      <c r="K55" s="22">
        <v>25400</v>
      </c>
      <c r="L55" s="22">
        <v>25400</v>
      </c>
      <c r="M55" s="22">
        <v>25500</v>
      </c>
    </row>
    <row r="56" spans="1:13" ht="15.75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21700</v>
      </c>
      <c r="J56" s="22">
        <v>21800</v>
      </c>
      <c r="K56" s="22">
        <v>22000</v>
      </c>
      <c r="L56" s="22">
        <v>22500</v>
      </c>
      <c r="M56" s="22">
        <v>23100</v>
      </c>
    </row>
    <row r="57" spans="1:13" ht="15.75" customHeight="1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75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18600</v>
      </c>
      <c r="J58" s="22">
        <v>18800</v>
      </c>
      <c r="K58" s="22">
        <v>19100</v>
      </c>
      <c r="L58" s="22">
        <v>19600</v>
      </c>
      <c r="M58" s="22">
        <v>20200</v>
      </c>
    </row>
    <row r="59" spans="1:13" ht="15.75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17500</v>
      </c>
      <c r="J59" s="22">
        <v>17700</v>
      </c>
      <c r="K59" s="22">
        <v>17900</v>
      </c>
      <c r="L59" s="22">
        <v>18300</v>
      </c>
      <c r="M59" s="22">
        <v>18800</v>
      </c>
    </row>
    <row r="60" spans="1:13" ht="15.75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21500</v>
      </c>
      <c r="J60" s="22">
        <v>21900</v>
      </c>
      <c r="K60" s="22">
        <v>22400</v>
      </c>
      <c r="L60" s="22">
        <v>23100</v>
      </c>
      <c r="M60" s="22">
        <v>23800</v>
      </c>
    </row>
    <row r="61" spans="1:13" ht="13.5" customHeight="1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75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0.98368917274136614</v>
      </c>
      <c r="J62" s="29">
        <v>0.97996227694854887</v>
      </c>
      <c r="K62" s="29">
        <v>0.97867243640358581</v>
      </c>
      <c r="L62" s="29">
        <v>0.9757818476854152</v>
      </c>
      <c r="M62" s="29">
        <v>0.96966363130587341</v>
      </c>
    </row>
    <row r="63" spans="1:13" ht="15.75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1.0241774756050006</v>
      </c>
      <c r="J63" s="29">
        <v>0.98257254041779574</v>
      </c>
      <c r="K63" s="29">
        <v>0.9840047311352047</v>
      </c>
      <c r="L63" s="29">
        <v>1.0096314357446956</v>
      </c>
      <c r="M63" s="29">
        <v>1.0101603058865425</v>
      </c>
    </row>
    <row r="64" spans="1:13" ht="13.5" customHeight="1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3" ht="13.5" hidden="1" customHeight="1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</row>
    <row r="66" spans="1:13" ht="13.5" hidden="1" customHeight="1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</row>
    <row r="67" spans="1:13" ht="15.75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6800</v>
      </c>
      <c r="J67" s="22">
        <v>6400</v>
      </c>
      <c r="K67" s="22">
        <v>5900</v>
      </c>
      <c r="L67" s="22">
        <v>5500</v>
      </c>
      <c r="M67" s="22">
        <v>5100</v>
      </c>
    </row>
    <row r="68" spans="1:13" ht="15.75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545</v>
      </c>
      <c r="J68" s="22">
        <v>505</v>
      </c>
      <c r="K68" s="22">
        <v>465</v>
      </c>
      <c r="L68" s="22">
        <v>425</v>
      </c>
      <c r="M68" s="22">
        <v>385</v>
      </c>
    </row>
    <row r="69" spans="1:13" ht="15.75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0.26250000000000001</v>
      </c>
      <c r="J69" s="30">
        <v>0.26100000000000001</v>
      </c>
      <c r="K69" s="30">
        <v>0.25950000000000001</v>
      </c>
      <c r="L69" s="30">
        <v>0.25800000000000001</v>
      </c>
      <c r="M69" s="30">
        <v>0.25650000000000001</v>
      </c>
    </row>
    <row r="70" spans="1:13" s="4" customFormat="1" ht="15.75">
      <c r="A70" s="3"/>
      <c r="B70" s="14"/>
      <c r="C70" s="2"/>
      <c r="D70" s="2"/>
      <c r="E70" s="2"/>
      <c r="F70" s="34"/>
      <c r="G70" s="34"/>
      <c r="H70" s="34"/>
      <c r="I70" s="34"/>
      <c r="J70" s="34"/>
      <c r="K70" s="34"/>
    </row>
    <row r="71" spans="1:13" ht="16.5" thickBot="1">
      <c r="A71" s="3"/>
      <c r="B71" s="10" t="s">
        <v>46</v>
      </c>
      <c r="C71" s="11"/>
      <c r="D71" s="11"/>
      <c r="E71" s="11"/>
      <c r="F71" s="35"/>
      <c r="G71" s="35"/>
      <c r="H71" s="35"/>
      <c r="I71" s="35"/>
      <c r="J71" s="35"/>
      <c r="K71" s="35"/>
      <c r="L71" s="35"/>
      <c r="M71" s="35"/>
    </row>
    <row r="72" spans="1:13" ht="16.5" thickTop="1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9966127.4959999993</v>
      </c>
      <c r="I72" s="23">
        <v>9350400</v>
      </c>
      <c r="J72" s="23">
        <v>8912300</v>
      </c>
      <c r="K72" s="23">
        <v>8436500</v>
      </c>
      <c r="L72" s="23">
        <v>7927100</v>
      </c>
      <c r="M72" s="23">
        <v>7427800</v>
      </c>
    </row>
    <row r="73" spans="1:13" ht="12" customHeight="1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</row>
    <row r="74" spans="1:13" ht="16.5" customHeight="1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9216483</v>
      </c>
      <c r="I74" s="24">
        <v>8597200</v>
      </c>
      <c r="J74" s="24">
        <v>8177200</v>
      </c>
      <c r="K74" s="24">
        <v>7707000</v>
      </c>
      <c r="L74" s="24">
        <v>7194000</v>
      </c>
      <c r="M74" s="24">
        <v>6688300</v>
      </c>
    </row>
    <row r="75" spans="1:13" ht="15.75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61124</v>
      </c>
      <c r="I75" s="24">
        <v>47600</v>
      </c>
      <c r="J75" s="24">
        <v>36200</v>
      </c>
      <c r="K75" s="24">
        <v>27200</v>
      </c>
      <c r="L75" s="24">
        <v>20200</v>
      </c>
      <c r="M75" s="24">
        <v>14500</v>
      </c>
    </row>
    <row r="76" spans="1:13" ht="12" customHeight="1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</row>
    <row r="77" spans="1:13" ht="16.5" customHeight="1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211500</v>
      </c>
      <c r="J77" s="24">
        <v>200400</v>
      </c>
      <c r="K77" s="24">
        <v>189100</v>
      </c>
      <c r="L77" s="24">
        <v>177900</v>
      </c>
      <c r="M77" s="24">
        <v>166800</v>
      </c>
    </row>
    <row r="78" spans="1:13" ht="15.75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  <c r="M78" s="24">
        <v>700</v>
      </c>
    </row>
    <row r="79" spans="1:13" ht="9.75" customHeight="1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</row>
    <row r="80" spans="1:13" ht="16.5" customHeight="1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40600</v>
      </c>
      <c r="J80" s="24">
        <v>40800</v>
      </c>
      <c r="K80" s="24">
        <v>40800</v>
      </c>
      <c r="L80" s="24">
        <v>40400</v>
      </c>
      <c r="M80" s="24">
        <v>40100</v>
      </c>
    </row>
    <row r="81" spans="1:13" ht="15.75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23000</v>
      </c>
      <c r="K81" s="24">
        <v>22400</v>
      </c>
      <c r="L81" s="24">
        <v>21900</v>
      </c>
      <c r="M81" s="24">
        <v>21300</v>
      </c>
    </row>
    <row r="82" spans="1:13" ht="9.75" customHeight="1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>
      <c r="A83" s="3"/>
      <c r="B83" s="2"/>
      <c r="C83" s="2"/>
      <c r="D83" s="2" t="s">
        <v>53</v>
      </c>
      <c r="E83" s="2"/>
      <c r="F83" s="25">
        <v>1.000395221</v>
      </c>
      <c r="G83" s="25">
        <v>0.99995614399999999</v>
      </c>
      <c r="H83" s="25">
        <v>1.0011480189999999</v>
      </c>
      <c r="I83" s="25">
        <v>0.999991933</v>
      </c>
      <c r="J83" s="25">
        <v>0.999991933</v>
      </c>
      <c r="K83" s="25">
        <v>0.999991933</v>
      </c>
      <c r="L83" s="25">
        <v>0.999991933</v>
      </c>
      <c r="M83" s="25">
        <v>0.999991933</v>
      </c>
    </row>
    <row r="84" spans="1:13" ht="15.75">
      <c r="A84" s="3"/>
      <c r="B84" s="20"/>
      <c r="C84" s="2"/>
      <c r="D84" s="2" t="s">
        <v>54</v>
      </c>
      <c r="E84" s="2"/>
      <c r="F84" s="25">
        <v>1.0066711239999999</v>
      </c>
      <c r="G84" s="25">
        <v>1.002395189</v>
      </c>
      <c r="H84" s="25">
        <v>0.99774548600000001</v>
      </c>
      <c r="I84" s="25">
        <v>1.0021237220000001</v>
      </c>
      <c r="J84" s="25">
        <v>1.0021237220000001</v>
      </c>
      <c r="K84" s="25">
        <v>1.0021237220000001</v>
      </c>
      <c r="L84" s="25">
        <v>1.0021237220000001</v>
      </c>
      <c r="M84" s="25">
        <v>1.0021237220000001</v>
      </c>
    </row>
    <row r="85" spans="1:13" ht="12" customHeight="1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328052</v>
      </c>
      <c r="I86" s="24">
        <v>337900</v>
      </c>
      <c r="J86" s="24">
        <v>333300</v>
      </c>
      <c r="K86" s="24">
        <v>335200</v>
      </c>
      <c r="L86" s="24">
        <v>339300</v>
      </c>
      <c r="M86" s="24">
        <v>344700</v>
      </c>
    </row>
    <row r="87" spans="1:13" ht="15.75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81095</v>
      </c>
      <c r="I87" s="24">
        <v>85600</v>
      </c>
      <c r="J87" s="24">
        <v>80700</v>
      </c>
      <c r="K87" s="24">
        <v>80000</v>
      </c>
      <c r="L87" s="24">
        <v>80100</v>
      </c>
      <c r="M87" s="24">
        <v>80200</v>
      </c>
    </row>
    <row r="88" spans="1:13" ht="12" customHeight="1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3300</v>
      </c>
      <c r="J89" s="24">
        <v>3180</v>
      </c>
      <c r="K89" s="24">
        <v>3120</v>
      </c>
      <c r="L89" s="24">
        <v>3080</v>
      </c>
      <c r="M89" s="24">
        <v>3040</v>
      </c>
    </row>
    <row r="90" spans="1:13" ht="15.75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2240</v>
      </c>
      <c r="J90" s="24">
        <v>2140</v>
      </c>
      <c r="K90" s="24">
        <v>2080</v>
      </c>
      <c r="L90" s="24">
        <v>2040</v>
      </c>
      <c r="M90" s="24">
        <v>1990</v>
      </c>
    </row>
    <row r="91" spans="1:13" ht="13.5" customHeight="1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87600</v>
      </c>
      <c r="J92" s="24">
        <v>91100</v>
      </c>
      <c r="K92" s="24">
        <v>93600</v>
      </c>
      <c r="L92" s="24">
        <v>96000</v>
      </c>
      <c r="M92" s="24">
        <v>98800</v>
      </c>
    </row>
    <row r="93" spans="1:13" ht="15.75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28900</v>
      </c>
      <c r="K93" s="24">
        <v>29500</v>
      </c>
      <c r="L93" s="24">
        <v>30200</v>
      </c>
      <c r="M93" s="24">
        <v>30800</v>
      </c>
    </row>
    <row r="94" spans="1:13" ht="10.15" customHeight="1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75">
      <c r="A95" s="3"/>
      <c r="B95" s="20"/>
      <c r="C95" s="2"/>
      <c r="D95" s="2" t="s">
        <v>61</v>
      </c>
      <c r="E95" s="2"/>
      <c r="F95" s="26">
        <v>1.136316984</v>
      </c>
      <c r="G95" s="26">
        <v>1.1473428800000001</v>
      </c>
      <c r="H95" s="26">
        <v>1.155729934</v>
      </c>
      <c r="I95" s="26">
        <v>1.1689660390000001</v>
      </c>
      <c r="J95" s="26">
        <v>1.149014038</v>
      </c>
      <c r="K95" s="26">
        <v>1.149014038</v>
      </c>
      <c r="L95" s="26">
        <v>1.149014038</v>
      </c>
      <c r="M95" s="26">
        <v>1.149014038</v>
      </c>
    </row>
    <row r="96" spans="1:13" ht="15.7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204080</v>
      </c>
      <c r="I97" s="24">
        <v>205500</v>
      </c>
      <c r="J97" s="24">
        <v>207700</v>
      </c>
      <c r="K97" s="24">
        <v>208600</v>
      </c>
      <c r="L97" s="24">
        <v>212000</v>
      </c>
      <c r="M97" s="24">
        <v>215500</v>
      </c>
    </row>
    <row r="98" spans="1:13" ht="15.75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75294</v>
      </c>
      <c r="I98" s="24">
        <v>76600</v>
      </c>
      <c r="J98" s="24">
        <v>77200</v>
      </c>
      <c r="K98" s="24">
        <v>78500</v>
      </c>
      <c r="L98" s="24">
        <v>81500</v>
      </c>
      <c r="M98" s="24">
        <v>84600</v>
      </c>
    </row>
    <row r="99" spans="1:13" ht="11.25" customHeight="1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2860</v>
      </c>
      <c r="J100" s="24">
        <v>2810</v>
      </c>
      <c r="K100" s="24">
        <v>2750</v>
      </c>
      <c r="L100" s="24">
        <v>2750</v>
      </c>
      <c r="M100" s="24">
        <v>2750</v>
      </c>
    </row>
    <row r="101" spans="1:13" ht="15.75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2110</v>
      </c>
      <c r="J101" s="24">
        <v>2070</v>
      </c>
      <c r="K101" s="24">
        <v>2030</v>
      </c>
      <c r="L101" s="24">
        <v>2030</v>
      </c>
      <c r="M101" s="24">
        <v>2030</v>
      </c>
    </row>
    <row r="102" spans="1:13" ht="12" customHeight="1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73900</v>
      </c>
      <c r="K103" s="24">
        <v>75800</v>
      </c>
      <c r="L103" s="24">
        <v>77100</v>
      </c>
      <c r="M103" s="24">
        <v>78400</v>
      </c>
    </row>
    <row r="104" spans="1:13" ht="18.75" customHeight="1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36700</v>
      </c>
      <c r="K104" s="24">
        <v>38100</v>
      </c>
      <c r="L104" s="24">
        <v>39600</v>
      </c>
      <c r="M104" s="24">
        <v>41100</v>
      </c>
    </row>
    <row r="105" spans="1:13" ht="13.5" customHeight="1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75">
      <c r="A106" s="3"/>
      <c r="B106" s="20"/>
      <c r="C106" s="2"/>
      <c r="D106" s="2" t="s">
        <v>68</v>
      </c>
      <c r="E106" s="2"/>
      <c r="F106" s="26">
        <v>1.000359963</v>
      </c>
      <c r="G106" s="26">
        <v>1.0030368890000001</v>
      </c>
      <c r="H106" s="26">
        <v>1.0027401979999999</v>
      </c>
      <c r="I106" s="26">
        <v>0.99890440599999997</v>
      </c>
      <c r="J106" s="26">
        <v>0.99985502800000003</v>
      </c>
      <c r="K106" s="26">
        <v>0.99985502800000003</v>
      </c>
      <c r="L106" s="26">
        <v>0.99985502800000003</v>
      </c>
      <c r="M106" s="26">
        <v>0.99985502800000003</v>
      </c>
    </row>
    <row r="107" spans="1:13" ht="11.25" customHeight="1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5.15" customHeight="1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>
      <c r="A109" s="3"/>
      <c r="B109" s="14"/>
      <c r="C109" s="2"/>
      <c r="D109" s="2"/>
      <c r="E109" s="2"/>
      <c r="F109" s="34"/>
      <c r="G109" s="34"/>
      <c r="H109" s="34"/>
      <c r="I109" s="34"/>
      <c r="J109" s="34"/>
      <c r="K109" s="34"/>
    </row>
    <row r="110" spans="1:13" s="4" customFormat="1" ht="16.5" thickBot="1">
      <c r="A110" s="3"/>
      <c r="B110" s="10" t="s">
        <v>70</v>
      </c>
      <c r="C110" s="11"/>
      <c r="D110" s="11"/>
      <c r="E110" s="11"/>
      <c r="F110" s="35"/>
      <c r="G110" s="35"/>
      <c r="H110" s="35"/>
      <c r="I110" s="35"/>
      <c r="J110" s="35"/>
      <c r="K110" s="35"/>
      <c r="L110" s="35"/>
      <c r="M110" s="35"/>
    </row>
    <row r="111" spans="1:13" ht="18.75" customHeight="1" thickTop="1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10585000</v>
      </c>
      <c r="J111" s="27">
        <v>11593800</v>
      </c>
      <c r="K111" s="27">
        <v>11548600</v>
      </c>
      <c r="L111" s="27">
        <v>11743900</v>
      </c>
      <c r="M111" s="27">
        <v>11856700</v>
      </c>
    </row>
    <row r="112" spans="1:13" ht="15.75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10499800</v>
      </c>
      <c r="J112" s="22">
        <v>11500600</v>
      </c>
      <c r="K112" s="22">
        <v>11455400</v>
      </c>
      <c r="L112" s="22">
        <v>11650700</v>
      </c>
      <c r="M112" s="22">
        <v>11763500</v>
      </c>
    </row>
    <row r="113" spans="1:13" ht="15.75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10494500</v>
      </c>
      <c r="J113" s="22">
        <v>11496000</v>
      </c>
      <c r="K113" s="22">
        <v>11451400</v>
      </c>
      <c r="L113" s="22">
        <v>11647200</v>
      </c>
      <c r="M113" s="22">
        <v>11760400</v>
      </c>
    </row>
    <row r="114" spans="1:13" ht="15.75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5300</v>
      </c>
      <c r="J114" s="22">
        <v>4600</v>
      </c>
      <c r="K114" s="22">
        <v>4000</v>
      </c>
      <c r="L114" s="22">
        <v>3500</v>
      </c>
      <c r="M114" s="22">
        <v>3100</v>
      </c>
    </row>
    <row r="115" spans="1:13" ht="10.15" customHeight="1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75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85200</v>
      </c>
      <c r="J116" s="22">
        <v>93200</v>
      </c>
      <c r="K116" s="22">
        <v>93200</v>
      </c>
      <c r="L116" s="22">
        <v>93200</v>
      </c>
      <c r="M116" s="22">
        <v>93200</v>
      </c>
    </row>
    <row r="117" spans="1:13" ht="15.7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75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292100</v>
      </c>
      <c r="J118" s="22">
        <v>294200</v>
      </c>
      <c r="K118" s="22">
        <v>296800</v>
      </c>
      <c r="L118" s="22">
        <v>300600</v>
      </c>
      <c r="M118" s="22">
        <v>300600</v>
      </c>
    </row>
    <row r="119" spans="1:13" ht="15.75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292000</v>
      </c>
      <c r="J119" s="22">
        <v>294100</v>
      </c>
      <c r="K119" s="22">
        <v>296700</v>
      </c>
      <c r="L119" s="22">
        <v>300500</v>
      </c>
      <c r="M119" s="22">
        <v>300500</v>
      </c>
    </row>
    <row r="120" spans="1:13" ht="15.75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  <c r="M120" s="22">
        <v>100</v>
      </c>
    </row>
    <row r="121" spans="1:13" ht="15.7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75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214700</v>
      </c>
      <c r="J122" s="22">
        <v>216200</v>
      </c>
      <c r="K122" s="22">
        <v>218100</v>
      </c>
      <c r="L122" s="22">
        <v>220900</v>
      </c>
      <c r="M122" s="22">
        <v>220900</v>
      </c>
    </row>
    <row r="123" spans="1:13" ht="15.75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77400</v>
      </c>
      <c r="J123" s="22">
        <v>78000</v>
      </c>
      <c r="K123" s="22">
        <v>78700</v>
      </c>
      <c r="L123" s="22">
        <v>79700</v>
      </c>
      <c r="M123" s="22">
        <v>79700</v>
      </c>
    </row>
    <row r="124" spans="1:13" ht="15.7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75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34100</v>
      </c>
      <c r="J125" s="22">
        <v>37340</v>
      </c>
      <c r="K125" s="22">
        <v>37360</v>
      </c>
      <c r="L125" s="22">
        <v>37520</v>
      </c>
      <c r="M125" s="22">
        <v>37880</v>
      </c>
    </row>
    <row r="126" spans="1:13" ht="15.75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34100</v>
      </c>
      <c r="J126" s="22">
        <v>37340</v>
      </c>
      <c r="K126" s="22">
        <v>37360</v>
      </c>
      <c r="L126" s="22">
        <v>37520</v>
      </c>
      <c r="M126" s="22">
        <v>37880</v>
      </c>
    </row>
    <row r="127" spans="1:13" ht="15.75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35640</v>
      </c>
      <c r="J127" s="22">
        <v>35940</v>
      </c>
      <c r="K127" s="22">
        <v>36340</v>
      </c>
      <c r="L127" s="22">
        <v>36780</v>
      </c>
      <c r="M127" s="22">
        <v>37220</v>
      </c>
    </row>
    <row r="128" spans="1:13" ht="12" customHeight="1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3" ht="13.5" customHeight="1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34780</v>
      </c>
      <c r="J129" s="22">
        <v>38090</v>
      </c>
      <c r="K129" s="22">
        <v>38110</v>
      </c>
      <c r="L129" s="22">
        <v>38270</v>
      </c>
      <c r="M129" s="22">
        <v>38640</v>
      </c>
    </row>
    <row r="130" spans="1:13" ht="16.5" customHeight="1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32230</v>
      </c>
      <c r="J130" s="22">
        <v>35250</v>
      </c>
      <c r="K130" s="22">
        <v>35290</v>
      </c>
      <c r="L130" s="22">
        <v>35440</v>
      </c>
      <c r="M130" s="22">
        <v>35790</v>
      </c>
    </row>
    <row r="131" spans="1:13" ht="10.15" customHeight="1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75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1.054</v>
      </c>
      <c r="J132" s="29">
        <v>1.0469999999999999</v>
      </c>
      <c r="K132" s="29">
        <v>1.0329999999999999</v>
      </c>
      <c r="L132" s="29">
        <v>1.0329999999999999</v>
      </c>
      <c r="M132" s="29">
        <v>1.0329999999999999</v>
      </c>
    </row>
    <row r="133" spans="1:13" ht="12.75" customHeight="1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75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2900</v>
      </c>
      <c r="J134" s="22">
        <v>2900</v>
      </c>
      <c r="K134" s="22">
        <v>2900</v>
      </c>
      <c r="L134" s="22">
        <v>2900</v>
      </c>
      <c r="M134" s="22">
        <v>2900</v>
      </c>
    </row>
    <row r="135" spans="1:13" ht="19.5" customHeight="1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28150</v>
      </c>
      <c r="J135" s="22">
        <v>30790</v>
      </c>
      <c r="K135" s="22">
        <v>30790</v>
      </c>
      <c r="L135" s="22">
        <v>30790</v>
      </c>
      <c r="M135" s="22">
        <v>30790</v>
      </c>
    </row>
    <row r="136" spans="1:13" s="4" customFormat="1" ht="9.75" customHeight="1">
      <c r="A136" s="3"/>
      <c r="B136" s="14"/>
      <c r="C136" s="2"/>
      <c r="D136" s="2"/>
      <c r="E136" s="2"/>
      <c r="F136" s="34"/>
      <c r="G136" s="34"/>
      <c r="H136" s="34"/>
      <c r="I136" s="34"/>
      <c r="J136" s="34"/>
      <c r="K136" s="34"/>
    </row>
    <row r="137" spans="1:13" ht="16.5" thickBot="1">
      <c r="A137" s="3"/>
      <c r="B137" s="10" t="s">
        <v>88</v>
      </c>
      <c r="C137" s="11"/>
      <c r="D137" s="11"/>
      <c r="E137" s="11"/>
      <c r="F137" s="35"/>
      <c r="G137" s="35"/>
      <c r="H137" s="35"/>
      <c r="I137" s="35"/>
      <c r="J137" s="35"/>
      <c r="K137" s="35"/>
      <c r="L137" s="35"/>
      <c r="M137" s="35"/>
    </row>
    <row r="138" spans="1:13" ht="16.5" thickTop="1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1201400</v>
      </c>
      <c r="J138" s="27">
        <v>1258600</v>
      </c>
      <c r="K138" s="27">
        <v>1288200</v>
      </c>
      <c r="L138" s="27">
        <v>1323600</v>
      </c>
      <c r="M138" s="27">
        <v>1358300</v>
      </c>
    </row>
    <row r="139" spans="1:13" ht="15.75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1201400</v>
      </c>
      <c r="J139" s="22">
        <v>1258600</v>
      </c>
      <c r="K139" s="22">
        <v>1288200</v>
      </c>
      <c r="L139" s="22">
        <v>1323600</v>
      </c>
      <c r="M139" s="22">
        <v>1358300</v>
      </c>
    </row>
    <row r="140" spans="1:13" ht="15.75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691600</v>
      </c>
      <c r="J140" s="22">
        <v>700400</v>
      </c>
      <c r="K140" s="22">
        <v>692700</v>
      </c>
      <c r="L140" s="22">
        <v>687900</v>
      </c>
      <c r="M140" s="22">
        <v>681800</v>
      </c>
    </row>
    <row r="141" spans="1:13" ht="15.75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509800</v>
      </c>
      <c r="J141" s="22">
        <v>558200</v>
      </c>
      <c r="K141" s="22">
        <v>595500</v>
      </c>
      <c r="L141" s="22">
        <v>635700</v>
      </c>
      <c r="M141" s="22">
        <v>676500</v>
      </c>
    </row>
    <row r="142" spans="1:13" ht="15.7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</row>
    <row r="143" spans="1:13" ht="15.75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25400</v>
      </c>
      <c r="J143" s="22">
        <v>26200</v>
      </c>
      <c r="K143" s="22">
        <v>27000</v>
      </c>
      <c r="L143" s="22">
        <v>27700</v>
      </c>
      <c r="M143" s="22">
        <v>28400</v>
      </c>
    </row>
    <row r="144" spans="1:13" ht="15.75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6600</v>
      </c>
      <c r="J144" s="22">
        <v>6500</v>
      </c>
      <c r="K144" s="22">
        <v>6300</v>
      </c>
      <c r="L144" s="22">
        <v>6200</v>
      </c>
      <c r="M144" s="22">
        <v>6000</v>
      </c>
    </row>
    <row r="145" spans="1:20" ht="15.75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18800</v>
      </c>
      <c r="J145" s="22">
        <v>19800</v>
      </c>
      <c r="K145" s="22">
        <v>20700</v>
      </c>
      <c r="L145" s="22">
        <v>21500</v>
      </c>
      <c r="M145" s="22">
        <v>22300</v>
      </c>
      <c r="N145" s="20"/>
      <c r="O145" s="20"/>
      <c r="P145" s="20"/>
      <c r="Q145" s="20"/>
      <c r="R145" s="20"/>
      <c r="S145" s="20"/>
      <c r="T145" s="20"/>
    </row>
    <row r="146" spans="1:20" ht="15.7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</row>
    <row r="147" spans="1:20" ht="15.75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44220</v>
      </c>
      <c r="J147" s="22">
        <v>45590</v>
      </c>
      <c r="K147" s="22">
        <v>45560</v>
      </c>
      <c r="L147" s="22">
        <v>45620</v>
      </c>
      <c r="M147" s="22">
        <v>45710</v>
      </c>
      <c r="N147" s="20"/>
      <c r="O147" s="20"/>
      <c r="P147" s="20"/>
      <c r="Q147" s="20"/>
      <c r="R147" s="20"/>
      <c r="S147" s="20"/>
      <c r="T147" s="20"/>
    </row>
    <row r="148" spans="1:20" ht="15.75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98080</v>
      </c>
      <c r="J148" s="22">
        <v>102950</v>
      </c>
      <c r="K148" s="22">
        <v>104630</v>
      </c>
      <c r="L148" s="22">
        <v>106440</v>
      </c>
      <c r="M148" s="22">
        <v>108250</v>
      </c>
      <c r="N148" s="20"/>
      <c r="O148" s="20"/>
      <c r="P148" s="20"/>
      <c r="Q148" s="20"/>
      <c r="R148" s="20"/>
      <c r="S148" s="20"/>
      <c r="T148" s="20"/>
    </row>
    <row r="149" spans="1:20" ht="15.75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25340</v>
      </c>
      <c r="J149" s="22">
        <v>26830</v>
      </c>
      <c r="K149" s="22">
        <v>27500</v>
      </c>
      <c r="L149" s="22">
        <v>28190</v>
      </c>
      <c r="M149" s="22">
        <v>28890</v>
      </c>
      <c r="N149" s="20"/>
      <c r="O149" s="20"/>
      <c r="P149" s="20"/>
      <c r="Q149" s="20"/>
      <c r="R149" s="20"/>
      <c r="S149" s="20"/>
      <c r="T149" s="20"/>
    </row>
    <row r="150" spans="1:20" ht="15.75">
      <c r="A150" s="3"/>
      <c r="B150" s="20"/>
      <c r="C150" s="57"/>
      <c r="D150" s="57"/>
      <c r="E150" s="57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</row>
    <row r="151" spans="1:20" ht="25.15" customHeight="1">
      <c r="A151" s="3"/>
      <c r="B151" s="14"/>
      <c r="C151" s="56" t="s">
        <v>98</v>
      </c>
      <c r="D151" s="56"/>
      <c r="E151" s="56"/>
      <c r="F151" s="29">
        <v>1.0753569999999999</v>
      </c>
      <c r="G151" s="29">
        <v>1.0782240000000001</v>
      </c>
      <c r="H151" s="29">
        <v>1.086652</v>
      </c>
      <c r="I151" s="29">
        <v>1.0680000000000001</v>
      </c>
      <c r="J151" s="29">
        <v>1.0529999999999999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</row>
    <row r="152" spans="1:20" ht="15.7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7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75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14400</v>
      </c>
      <c r="J154" s="22">
        <v>14700</v>
      </c>
      <c r="K154" s="22">
        <v>15000</v>
      </c>
      <c r="L154" s="22">
        <v>15400</v>
      </c>
      <c r="M154" s="22">
        <v>15700</v>
      </c>
      <c r="N154" s="44"/>
      <c r="O154" s="44"/>
      <c r="P154" s="44"/>
      <c r="Q154" s="44"/>
      <c r="R154" s="44"/>
      <c r="S154" s="44"/>
      <c r="T154" s="44"/>
    </row>
    <row r="155" spans="1:20" ht="15.75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11000</v>
      </c>
      <c r="J155" s="22">
        <v>11500</v>
      </c>
      <c r="K155" s="22">
        <v>12000</v>
      </c>
      <c r="L155" s="22">
        <v>12300</v>
      </c>
      <c r="M155" s="22">
        <v>12700</v>
      </c>
      <c r="N155" s="44"/>
      <c r="O155" s="44"/>
      <c r="P155" s="44"/>
      <c r="Q155" s="44"/>
      <c r="R155" s="44"/>
      <c r="S155" s="44"/>
      <c r="T155" s="44"/>
    </row>
    <row r="156" spans="1:20" ht="15.7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44"/>
      <c r="O156" s="44"/>
      <c r="P156" s="44"/>
      <c r="Q156" s="44"/>
      <c r="R156" s="44"/>
      <c r="S156" s="44"/>
      <c r="T156" s="44"/>
    </row>
    <row r="157" spans="1:20" ht="15.75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48900</v>
      </c>
      <c r="J157" s="22">
        <v>49500</v>
      </c>
      <c r="K157" s="22">
        <v>50400</v>
      </c>
      <c r="L157" s="22">
        <v>50700</v>
      </c>
      <c r="M157" s="22">
        <v>51000</v>
      </c>
      <c r="N157" s="44"/>
      <c r="O157" s="44"/>
      <c r="P157" s="44"/>
      <c r="Q157" s="44"/>
      <c r="R157" s="44"/>
      <c r="S157" s="44"/>
      <c r="T157" s="44"/>
    </row>
    <row r="158" spans="1:20" ht="15.75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34500</v>
      </c>
      <c r="J158" s="22">
        <v>34500</v>
      </c>
      <c r="K158" s="22">
        <v>35000</v>
      </c>
      <c r="L158" s="22">
        <v>35200</v>
      </c>
      <c r="M158" s="22">
        <v>35400</v>
      </c>
      <c r="N158" s="45"/>
      <c r="O158" s="45"/>
      <c r="P158" s="45"/>
      <c r="Q158" s="45"/>
      <c r="R158" s="45"/>
      <c r="S158" s="45"/>
      <c r="T158" s="45"/>
    </row>
    <row r="159" spans="1:20" ht="15.7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45"/>
      <c r="O159" s="45"/>
      <c r="P159" s="45"/>
      <c r="Q159" s="45"/>
      <c r="R159" s="45"/>
      <c r="S159" s="45"/>
      <c r="T159" s="45"/>
    </row>
    <row r="160" spans="1:20" ht="15.75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779000</v>
      </c>
      <c r="J160" s="22">
        <v>813000</v>
      </c>
      <c r="K160" s="22">
        <v>830000</v>
      </c>
      <c r="L160" s="22">
        <v>852000</v>
      </c>
      <c r="M160" s="22">
        <v>873000</v>
      </c>
      <c r="N160" s="45"/>
      <c r="O160" s="45"/>
      <c r="P160" s="45"/>
      <c r="Q160" s="45"/>
      <c r="R160" s="45"/>
      <c r="S160" s="45"/>
      <c r="T160" s="45"/>
    </row>
    <row r="161" spans="1:20" ht="15.75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423000</v>
      </c>
      <c r="J161" s="22">
        <v>445000</v>
      </c>
      <c r="K161" s="22">
        <v>458000</v>
      </c>
      <c r="L161" s="22">
        <v>472000</v>
      </c>
      <c r="M161" s="22">
        <v>485000</v>
      </c>
      <c r="N161" s="22"/>
      <c r="O161" s="22"/>
      <c r="P161" s="22"/>
      <c r="Q161" s="22"/>
      <c r="R161" s="22"/>
      <c r="S161" s="22"/>
      <c r="T161" s="22"/>
    </row>
    <row r="162" spans="1:20" s="20" customFormat="1" ht="15.75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6.5" thickBot="1">
      <c r="A163" s="50"/>
      <c r="B163" s="10" t="s">
        <v>103</v>
      </c>
      <c r="C163" s="11"/>
      <c r="D163" s="11"/>
      <c r="E163" s="35"/>
      <c r="F163" s="35"/>
      <c r="G163" s="35"/>
      <c r="H163" s="35"/>
      <c r="I163" s="35"/>
      <c r="J163" s="35"/>
      <c r="K163" s="35"/>
      <c r="L163" s="35"/>
      <c r="M163" s="35"/>
      <c r="N163" s="22"/>
      <c r="O163" s="22"/>
      <c r="P163" s="22"/>
      <c r="Q163" s="22"/>
      <c r="R163" s="22"/>
      <c r="S163" s="22"/>
      <c r="T163" s="22"/>
    </row>
    <row r="164" spans="1:20" s="20" customFormat="1" ht="16.5" thickTop="1">
      <c r="B164" s="3"/>
      <c r="C164" s="3" t="s">
        <v>23</v>
      </c>
      <c r="D164" s="3"/>
      <c r="E164" s="3"/>
      <c r="F164" s="27"/>
      <c r="G164" s="27"/>
      <c r="H164" s="27"/>
      <c r="I164" s="51">
        <v>2036000</v>
      </c>
      <c r="J164" s="27">
        <v>6139000</v>
      </c>
      <c r="K164" s="27">
        <v>6204000</v>
      </c>
      <c r="L164" s="27">
        <v>6264000</v>
      </c>
      <c r="M164" s="27">
        <v>6322000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75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20" s="20" customFormat="1" ht="18.75">
      <c r="B166" s="2"/>
      <c r="C166" s="2" t="s">
        <v>104</v>
      </c>
      <c r="D166" s="2"/>
      <c r="E166" s="3"/>
      <c r="F166" s="48"/>
      <c r="G166" s="48"/>
      <c r="H166" s="48"/>
      <c r="I166" s="48">
        <v>0.58399999999999996</v>
      </c>
      <c r="J166" s="48">
        <v>0.58099999999999996</v>
      </c>
      <c r="K166" s="48">
        <v>0.57899999999999996</v>
      </c>
      <c r="L166" s="48">
        <v>0.57599999999999996</v>
      </c>
      <c r="M166" s="48">
        <v>0.57299999999999995</v>
      </c>
      <c r="N166" s="22"/>
      <c r="O166" s="22"/>
      <c r="P166" s="22"/>
      <c r="Q166" s="22"/>
      <c r="R166" s="22"/>
      <c r="S166" s="22"/>
      <c r="T166" s="22"/>
    </row>
    <row r="167" spans="1:20" s="20" customFormat="1" ht="15.75">
      <c r="D167" s="2" t="s">
        <v>99</v>
      </c>
      <c r="E167" s="2"/>
      <c r="F167" s="48"/>
      <c r="G167" s="48"/>
      <c r="H167" s="48"/>
      <c r="I167" s="48">
        <v>0.68</v>
      </c>
      <c r="J167" s="48">
        <v>0.68200000000000005</v>
      </c>
      <c r="K167" s="48">
        <v>0.68400000000000005</v>
      </c>
      <c r="L167" s="48">
        <v>0.68500000000000005</v>
      </c>
      <c r="M167" s="48">
        <v>0.68700000000000006</v>
      </c>
      <c r="N167" s="22"/>
      <c r="O167" s="22"/>
      <c r="P167" s="22"/>
      <c r="Q167" s="22"/>
      <c r="R167" s="22"/>
      <c r="S167" s="22"/>
      <c r="T167" s="22"/>
    </row>
    <row r="168" spans="1:20" s="20" customFormat="1" ht="15.75">
      <c r="D168" s="2" t="s">
        <v>100</v>
      </c>
      <c r="E168" s="2"/>
      <c r="F168" s="48"/>
      <c r="G168" s="48"/>
      <c r="H168" s="48"/>
      <c r="I168" s="48">
        <v>0.47799999999999998</v>
      </c>
      <c r="J168" s="48">
        <v>0.47</v>
      </c>
      <c r="K168" s="48">
        <v>0.46300000000000002</v>
      </c>
      <c r="L168" s="48">
        <v>0.45500000000000002</v>
      </c>
      <c r="M168" s="48">
        <v>0.44800000000000001</v>
      </c>
      <c r="N168" s="22"/>
      <c r="O168" s="22"/>
      <c r="P168" s="22"/>
      <c r="Q168" s="22"/>
      <c r="R168" s="22"/>
      <c r="S168" s="22"/>
      <c r="T168" s="22"/>
    </row>
    <row r="169" spans="1:20" s="20" customFormat="1" ht="15.75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1:20" s="20" customFormat="1" ht="15.75">
      <c r="B170" s="2"/>
      <c r="C170" s="2" t="s">
        <v>105</v>
      </c>
      <c r="D170" s="2"/>
      <c r="E170" s="2"/>
      <c r="F170" s="22"/>
      <c r="I170" s="22">
        <v>1240300</v>
      </c>
      <c r="J170" s="22">
        <v>1253100</v>
      </c>
      <c r="K170" s="22">
        <v>1265300</v>
      </c>
      <c r="L170" s="22">
        <v>1276300</v>
      </c>
      <c r="M170" s="22">
        <v>1286600</v>
      </c>
      <c r="N170" s="22"/>
      <c r="O170" s="22"/>
      <c r="P170" s="22"/>
      <c r="Q170" s="22"/>
      <c r="R170" s="22"/>
      <c r="S170" s="22"/>
      <c r="T170" s="22"/>
    </row>
    <row r="171" spans="1:20" s="20" customFormat="1" ht="15.75">
      <c r="B171" s="2"/>
      <c r="C171" s="2"/>
      <c r="D171" s="2" t="s">
        <v>99</v>
      </c>
      <c r="E171" s="2"/>
      <c r="F171" s="22"/>
      <c r="G171" s="22"/>
      <c r="H171" s="22"/>
      <c r="I171" s="22">
        <v>757400</v>
      </c>
      <c r="J171" s="22">
        <v>771200</v>
      </c>
      <c r="K171" s="22">
        <v>784200</v>
      </c>
      <c r="L171" s="22">
        <v>796200</v>
      </c>
      <c r="M171" s="22">
        <v>807700</v>
      </c>
      <c r="N171" s="22"/>
      <c r="O171" s="22"/>
      <c r="P171" s="22"/>
      <c r="Q171" s="22"/>
      <c r="R171" s="22"/>
      <c r="S171" s="22"/>
      <c r="T171" s="22"/>
    </row>
    <row r="172" spans="1:20" s="20" customFormat="1" ht="15.75">
      <c r="B172" s="2"/>
      <c r="C172" s="2"/>
      <c r="D172" s="2" t="s">
        <v>100</v>
      </c>
      <c r="E172" s="2"/>
      <c r="F172" s="22"/>
      <c r="G172" s="22"/>
      <c r="H172" s="22"/>
      <c r="I172" s="22">
        <v>482900</v>
      </c>
      <c r="J172" s="22">
        <v>481900</v>
      </c>
      <c r="K172" s="22">
        <v>481100</v>
      </c>
      <c r="L172" s="22">
        <v>480100</v>
      </c>
      <c r="M172" s="22">
        <v>478900</v>
      </c>
      <c r="N172" s="22"/>
      <c r="O172" s="22"/>
      <c r="P172" s="22"/>
      <c r="Q172" s="22"/>
      <c r="R172" s="22"/>
      <c r="S172" s="22"/>
      <c r="T172" s="22"/>
    </row>
    <row r="173" spans="1:20" s="20" customFormat="1" ht="15.75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:20" s="20" customFormat="1" ht="15.75">
      <c r="B174" s="2"/>
      <c r="C174" s="2" t="s">
        <v>106</v>
      </c>
      <c r="D174" s="2"/>
      <c r="E174" s="2"/>
      <c r="F174" s="22"/>
      <c r="G174" s="22"/>
      <c r="H174" s="22"/>
      <c r="I174" s="22">
        <v>4900</v>
      </c>
      <c r="J174" s="22">
        <v>4900</v>
      </c>
      <c r="K174" s="22">
        <v>4900</v>
      </c>
      <c r="L174" s="22">
        <v>4900</v>
      </c>
      <c r="M174" s="22">
        <v>4900</v>
      </c>
      <c r="N174" s="22"/>
      <c r="O174" s="22"/>
      <c r="P174" s="22"/>
      <c r="Q174" s="22"/>
      <c r="R174" s="22"/>
      <c r="S174" s="22"/>
      <c r="T174" s="22"/>
    </row>
    <row r="175" spans="1:20" s="20" customFormat="1" ht="15.75">
      <c r="B175" s="2"/>
      <c r="C175" s="2"/>
      <c r="D175" s="2" t="s">
        <v>99</v>
      </c>
      <c r="E175" s="2"/>
      <c r="F175" s="22"/>
      <c r="G175" s="22"/>
      <c r="H175" s="22"/>
      <c r="I175" s="22">
        <v>5200</v>
      </c>
      <c r="J175" s="22">
        <v>5200</v>
      </c>
      <c r="K175" s="22">
        <v>5200</v>
      </c>
      <c r="L175" s="22">
        <v>5200</v>
      </c>
      <c r="M175" s="22">
        <v>5200</v>
      </c>
      <c r="N175" s="22"/>
      <c r="O175" s="22"/>
      <c r="P175" s="22"/>
      <c r="Q175" s="22"/>
      <c r="R175" s="22"/>
      <c r="S175" s="22"/>
      <c r="T175" s="22"/>
    </row>
    <row r="176" spans="1:20" s="20" customFormat="1" ht="15.75">
      <c r="B176" s="2"/>
      <c r="C176" s="2"/>
      <c r="D176" s="2" t="s">
        <v>100</v>
      </c>
      <c r="E176" s="2"/>
      <c r="F176" s="22"/>
      <c r="I176" s="22">
        <v>4400</v>
      </c>
      <c r="J176" s="22">
        <v>4400</v>
      </c>
      <c r="K176" s="22">
        <v>4400</v>
      </c>
      <c r="L176" s="22">
        <v>4400</v>
      </c>
      <c r="M176" s="22">
        <v>4400</v>
      </c>
      <c r="N176" s="22"/>
      <c r="O176" s="22"/>
      <c r="P176" s="22"/>
      <c r="Q176" s="22"/>
      <c r="R176" s="22"/>
      <c r="S176" s="22"/>
      <c r="T176" s="22"/>
    </row>
    <row r="177" spans="1:20" s="20" customFormat="1" ht="15.75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75">
      <c r="A178" s="3"/>
      <c r="B178" s="2"/>
      <c r="C178" s="2" t="s">
        <v>107</v>
      </c>
      <c r="D178" s="2"/>
      <c r="E178" s="2"/>
      <c r="F178" s="52"/>
      <c r="G178" s="52"/>
      <c r="H178" s="52"/>
      <c r="I178" s="52">
        <v>1.0009515296716334</v>
      </c>
      <c r="J178" s="52">
        <v>1.0009515296716334</v>
      </c>
      <c r="K178" s="52">
        <v>1.0009515296716334</v>
      </c>
      <c r="L178" s="52">
        <v>1.0009515296716334</v>
      </c>
      <c r="M178" s="52">
        <v>1.0009515296716334</v>
      </c>
      <c r="N178" s="45"/>
      <c r="O178" s="45"/>
      <c r="P178" s="45"/>
      <c r="Q178" s="45"/>
      <c r="R178" s="45"/>
      <c r="S178" s="45"/>
      <c r="T178" s="45"/>
    </row>
    <row r="179" spans="1:20" s="20" customFormat="1" ht="15.75">
      <c r="A179" s="3"/>
      <c r="B179" s="2"/>
      <c r="C179" s="2"/>
      <c r="D179" s="2"/>
      <c r="E179" s="2"/>
      <c r="I179" s="53"/>
      <c r="J179" s="53"/>
      <c r="K179" s="53"/>
      <c r="L179" s="53"/>
      <c r="M179" s="53"/>
      <c r="N179" s="45"/>
      <c r="O179" s="45"/>
      <c r="P179" s="45"/>
      <c r="Q179" s="45"/>
      <c r="R179" s="45"/>
      <c r="S179" s="45"/>
      <c r="T179" s="45"/>
    </row>
    <row r="180" spans="1:20" s="20" customFormat="1" ht="15.75">
      <c r="A180" s="3"/>
      <c r="B180" s="2">
        <v>1</v>
      </c>
      <c r="C180" s="2" t="s">
        <v>108</v>
      </c>
      <c r="D180" s="2"/>
      <c r="E180" s="2"/>
      <c r="I180" s="53"/>
      <c r="J180" s="53"/>
      <c r="K180" s="53"/>
      <c r="L180" s="53"/>
      <c r="M180" s="53"/>
      <c r="N180" s="45"/>
      <c r="O180" s="45"/>
      <c r="P180" s="45"/>
      <c r="Q180" s="45"/>
      <c r="R180" s="45"/>
      <c r="S180" s="45"/>
      <c r="T180" s="45"/>
    </row>
    <row r="181" spans="1:20" s="20" customFormat="1" ht="15.75">
      <c r="A181" s="3"/>
      <c r="B181" s="54"/>
      <c r="C181" s="2" t="s">
        <v>109</v>
      </c>
      <c r="D181" s="2"/>
      <c r="E181" s="2"/>
      <c r="F181" s="33"/>
      <c r="G181" s="33"/>
      <c r="H181" s="33"/>
      <c r="I181" s="33"/>
      <c r="J181" s="33"/>
      <c r="K181" s="33"/>
      <c r="N181" s="45"/>
      <c r="O181" s="45"/>
      <c r="P181" s="45"/>
      <c r="Q181" s="45"/>
      <c r="R181" s="45"/>
      <c r="S181" s="45"/>
      <c r="T181" s="45"/>
    </row>
    <row r="182" spans="1:20" ht="15.75">
      <c r="A182" s="3"/>
      <c r="B182" s="14"/>
      <c r="C182" s="2"/>
      <c r="D182" s="2"/>
      <c r="E182" s="2"/>
      <c r="F182" s="33"/>
      <c r="G182" s="33"/>
      <c r="H182" s="33"/>
      <c r="I182" s="33"/>
      <c r="J182" s="33"/>
      <c r="K182" s="33"/>
      <c r="L182" s="20"/>
      <c r="M182" s="20"/>
      <c r="N182" s="45"/>
      <c r="O182" s="45"/>
      <c r="P182" s="45"/>
      <c r="Q182" s="45"/>
      <c r="R182" s="45"/>
      <c r="S182" s="45"/>
      <c r="T182" s="45"/>
    </row>
    <row r="183" spans="1:20" ht="16.5" thickBot="1">
      <c r="A183" s="3"/>
      <c r="B183" s="10" t="s">
        <v>110</v>
      </c>
      <c r="C183" s="11"/>
      <c r="D183" s="11"/>
      <c r="E183" s="11"/>
      <c r="F183" s="35"/>
      <c r="G183" s="35"/>
      <c r="H183" s="35"/>
      <c r="I183" s="35"/>
      <c r="J183" s="35"/>
      <c r="K183" s="35"/>
      <c r="L183" s="35"/>
      <c r="M183" s="35"/>
      <c r="N183" s="45"/>
      <c r="O183" s="45"/>
      <c r="P183" s="45"/>
      <c r="Q183" s="45"/>
      <c r="R183" s="45"/>
      <c r="S183" s="45"/>
      <c r="T183" s="45"/>
    </row>
    <row r="184" spans="1:20" ht="16.5" thickTop="1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803000</v>
      </c>
      <c r="J184" s="27">
        <v>700000</v>
      </c>
      <c r="K184" s="27">
        <v>704000</v>
      </c>
      <c r="L184" s="27">
        <v>702000</v>
      </c>
      <c r="M184" s="27">
        <v>709000</v>
      </c>
      <c r="N184" s="45"/>
      <c r="O184" s="45"/>
      <c r="P184" s="45"/>
      <c r="Q184" s="45"/>
      <c r="R184" s="45"/>
      <c r="S184" s="45"/>
      <c r="T184" s="45"/>
    </row>
    <row r="185" spans="1:20" ht="15.75">
      <c r="A185" s="3"/>
      <c r="B185" s="14"/>
      <c r="C185" s="2"/>
      <c r="D185" s="2"/>
      <c r="E185" s="2"/>
      <c r="F185" s="37"/>
      <c r="G185" s="36"/>
      <c r="H185" s="36"/>
      <c r="I185" s="36"/>
      <c r="J185" s="36"/>
      <c r="K185" s="36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>
      <c r="A186" s="20"/>
      <c r="B186" s="20"/>
      <c r="C186" s="20"/>
      <c r="D186" s="20"/>
      <c r="E186" s="20"/>
      <c r="F186" s="33"/>
      <c r="G186" s="33"/>
      <c r="H186" s="33"/>
      <c r="I186" s="33"/>
      <c r="J186" s="33"/>
      <c r="K186" s="33"/>
      <c r="L186" s="20"/>
      <c r="M186" s="20"/>
      <c r="N186" s="45"/>
      <c r="O186" s="45"/>
      <c r="P186" s="45"/>
      <c r="Q186" s="45"/>
      <c r="R186" s="45"/>
      <c r="S186" s="45"/>
      <c r="T186" s="45"/>
    </row>
    <row r="187" spans="1:20" s="4" customFormat="1" ht="49.5" customHeight="1">
      <c r="A187" s="12" t="s">
        <v>111</v>
      </c>
      <c r="B187" s="14"/>
      <c r="C187" s="15"/>
      <c r="D187" s="15"/>
      <c r="E187" s="15"/>
      <c r="F187" s="34"/>
      <c r="G187" s="34"/>
      <c r="H187" s="34"/>
      <c r="I187" s="34"/>
      <c r="J187" s="34"/>
      <c r="K187" s="34"/>
      <c r="N187" s="45"/>
      <c r="O187" s="45"/>
      <c r="P187" s="45"/>
      <c r="Q187" s="45"/>
      <c r="R187" s="45"/>
      <c r="S187" s="45"/>
      <c r="T187" s="45"/>
    </row>
    <row r="188" spans="1:20" ht="21" customHeight="1" thickBot="1">
      <c r="A188" s="3"/>
      <c r="B188" s="10" t="s">
        <v>112</v>
      </c>
      <c r="C188" s="11"/>
      <c r="D188" s="11"/>
      <c r="E188" s="11"/>
      <c r="F188" s="35"/>
      <c r="G188" s="35"/>
      <c r="H188" s="35"/>
      <c r="I188" s="35"/>
      <c r="J188" s="35"/>
      <c r="K188" s="35"/>
      <c r="L188" s="35"/>
      <c r="M188" s="35"/>
      <c r="N188" s="45"/>
      <c r="O188" s="45"/>
      <c r="P188" s="45"/>
      <c r="Q188" s="45"/>
      <c r="R188" s="45"/>
      <c r="S188" s="45"/>
      <c r="T188" s="45"/>
    </row>
    <row r="189" spans="1:20" ht="16.5" thickTop="1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1015300</v>
      </c>
      <c r="J189" s="27">
        <v>1043300</v>
      </c>
      <c r="K189" s="27">
        <v>1068600</v>
      </c>
      <c r="L189" s="27">
        <v>1087500</v>
      </c>
      <c r="M189" s="27">
        <v>1102300</v>
      </c>
      <c r="N189" s="17"/>
      <c r="O189" s="17"/>
      <c r="P189" s="17"/>
      <c r="Q189" s="17"/>
      <c r="R189" s="17"/>
      <c r="S189" s="17"/>
      <c r="T189" s="17"/>
    </row>
    <row r="190" spans="1:20" ht="12" customHeight="1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6"/>
      <c r="O190" s="46"/>
      <c r="P190" s="46"/>
      <c r="Q190" s="46"/>
      <c r="R190" s="46"/>
      <c r="S190" s="46"/>
      <c r="T190" s="46"/>
    </row>
    <row r="191" spans="1:20" ht="18" customHeight="1">
      <c r="A191" s="3"/>
      <c r="B191" s="2"/>
      <c r="C191" s="2" t="s">
        <v>113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779600</v>
      </c>
      <c r="J191" s="22">
        <v>807800</v>
      </c>
      <c r="K191" s="22">
        <v>831200</v>
      </c>
      <c r="L191" s="22">
        <v>848900</v>
      </c>
      <c r="M191" s="22">
        <v>864200</v>
      </c>
      <c r="N191"/>
      <c r="O191"/>
      <c r="P191"/>
      <c r="Q191"/>
      <c r="R191"/>
      <c r="S191"/>
      <c r="T191"/>
    </row>
    <row r="192" spans="1:20" ht="15.75">
      <c r="A192" s="3"/>
      <c r="B192" s="20"/>
      <c r="C192" s="2" t="s">
        <v>114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235700</v>
      </c>
      <c r="J192" s="22">
        <v>235500</v>
      </c>
      <c r="K192" s="22">
        <v>237400</v>
      </c>
      <c r="L192" s="22">
        <v>238600</v>
      </c>
      <c r="M192" s="22">
        <v>238100</v>
      </c>
      <c r="N192"/>
      <c r="O192"/>
      <c r="P192"/>
      <c r="Q192"/>
      <c r="R192"/>
      <c r="S192"/>
      <c r="T192"/>
    </row>
    <row r="193" spans="1:20" ht="9" customHeight="1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>
      <c r="A194" s="3"/>
      <c r="B194" s="2"/>
      <c r="C194" s="2" t="s">
        <v>115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22600</v>
      </c>
      <c r="J194" s="22">
        <v>22900</v>
      </c>
      <c r="K194" s="22">
        <v>23100</v>
      </c>
      <c r="L194" s="22">
        <v>23400</v>
      </c>
      <c r="M194" s="22">
        <v>23600</v>
      </c>
      <c r="N194" s="17"/>
      <c r="O194" s="17"/>
      <c r="P194" s="17"/>
      <c r="Q194" s="17"/>
      <c r="R194" s="17"/>
      <c r="S194" s="17"/>
      <c r="T194" s="17"/>
    </row>
    <row r="195" spans="1:20" ht="15.75">
      <c r="A195" s="3"/>
      <c r="B195" s="20"/>
      <c r="C195" s="2" t="s">
        <v>116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13700</v>
      </c>
      <c r="J195" s="22">
        <v>13500</v>
      </c>
      <c r="K195" s="22">
        <v>13400</v>
      </c>
      <c r="L195" s="22">
        <v>13200</v>
      </c>
      <c r="M195" s="22">
        <v>12900</v>
      </c>
      <c r="N195"/>
      <c r="O195"/>
      <c r="P195"/>
      <c r="Q195"/>
      <c r="R195"/>
      <c r="S195"/>
      <c r="T195"/>
    </row>
    <row r="196" spans="1:20" ht="9" customHeight="1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2"/>
      <c r="N196" s="17"/>
      <c r="O196" s="17"/>
      <c r="P196" s="17"/>
      <c r="Q196" s="17"/>
      <c r="R196" s="17"/>
      <c r="S196" s="17"/>
      <c r="T196" s="17"/>
    </row>
    <row r="197" spans="1:20" ht="18" customHeight="1">
      <c r="A197" s="3"/>
      <c r="B197" s="2"/>
      <c r="C197" s="2" t="s">
        <v>117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33600</v>
      </c>
      <c r="J197" s="22">
        <v>34300</v>
      </c>
      <c r="K197" s="22">
        <v>34900</v>
      </c>
      <c r="L197" s="22">
        <v>35200</v>
      </c>
      <c r="M197" s="22">
        <v>35500</v>
      </c>
      <c r="N197" s="17"/>
      <c r="O197" s="17"/>
      <c r="P197" s="17"/>
      <c r="Q197" s="17"/>
      <c r="R197" s="17"/>
      <c r="S197" s="17"/>
      <c r="T197" s="17"/>
    </row>
    <row r="198" spans="1:20" ht="15.75">
      <c r="A198" s="3"/>
      <c r="B198" s="20"/>
      <c r="C198" s="2" t="s">
        <v>118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16700</v>
      </c>
      <c r="J198" s="22">
        <v>16900</v>
      </c>
      <c r="K198" s="22">
        <v>17200</v>
      </c>
      <c r="L198" s="22">
        <v>17600</v>
      </c>
      <c r="M198" s="22">
        <v>17900</v>
      </c>
      <c r="N198"/>
      <c r="O198"/>
      <c r="P198"/>
      <c r="Q198"/>
      <c r="R198"/>
      <c r="S198"/>
      <c r="T198"/>
    </row>
    <row r="199" spans="1:20" ht="9" customHeight="1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>
      <c r="A200" s="3"/>
      <c r="B200" s="2"/>
      <c r="C200" s="2" t="s">
        <v>119</v>
      </c>
      <c r="D200" s="2"/>
      <c r="E200" s="2"/>
      <c r="F200" s="28">
        <v>1.0298860000000001</v>
      </c>
      <c r="G200" s="28">
        <v>1.031263</v>
      </c>
      <c r="H200" s="28">
        <v>1.0374289999999999</v>
      </c>
      <c r="I200" s="20">
        <v>1.028</v>
      </c>
      <c r="J200" s="20">
        <v>1.03</v>
      </c>
      <c r="K200" s="20">
        <v>1.03</v>
      </c>
      <c r="L200" s="20">
        <v>1.03</v>
      </c>
      <c r="M200" s="20">
        <v>1.03</v>
      </c>
      <c r="N200" s="17"/>
      <c r="O200" s="17"/>
      <c r="P200" s="17"/>
      <c r="Q200" s="17"/>
      <c r="R200" s="17"/>
      <c r="S200" s="17"/>
      <c r="T200" s="17"/>
    </row>
    <row r="201" spans="1:20" ht="18" customHeight="1">
      <c r="A201" s="3"/>
      <c r="B201" s="2"/>
      <c r="C201" s="2" t="s">
        <v>120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1.0307595821866038</v>
      </c>
      <c r="J201" s="28">
        <v>1.03</v>
      </c>
      <c r="K201" s="28">
        <v>1.03</v>
      </c>
      <c r="L201" s="28">
        <v>1.03</v>
      </c>
      <c r="M201" s="28">
        <v>1.03</v>
      </c>
      <c r="N201" s="20"/>
      <c r="O201" s="20"/>
      <c r="P201" s="20"/>
      <c r="Q201" s="20"/>
      <c r="R201" s="20"/>
      <c r="S201" s="20"/>
      <c r="T201" s="20"/>
    </row>
    <row r="202" spans="1:20" s="4" customFormat="1" ht="12" customHeight="1">
      <c r="A202" s="3"/>
      <c r="B202" s="14"/>
      <c r="C202" s="2"/>
      <c r="D202" s="2"/>
      <c r="E202" s="2"/>
      <c r="F202" s="34"/>
      <c r="G202" s="34"/>
      <c r="H202" s="34"/>
      <c r="I202" s="34"/>
      <c r="J202" s="34"/>
      <c r="K202" s="34"/>
    </row>
    <row r="203" spans="1:20" ht="15" customHeight="1" thickBot="1">
      <c r="A203" s="3"/>
      <c r="B203" s="10" t="s">
        <v>121</v>
      </c>
      <c r="C203" s="11"/>
      <c r="D203" s="11"/>
      <c r="E203" s="11"/>
      <c r="F203" s="35"/>
      <c r="G203" s="35"/>
      <c r="H203" s="35"/>
      <c r="I203" s="35"/>
      <c r="J203" s="35"/>
      <c r="K203" s="35"/>
      <c r="L203" s="35"/>
      <c r="M203" s="35"/>
      <c r="N203" s="20"/>
      <c r="O203" s="20"/>
      <c r="P203" s="20"/>
      <c r="Q203" s="20"/>
      <c r="R203" s="20"/>
      <c r="S203" s="20"/>
      <c r="T203" s="20"/>
    </row>
    <row r="204" spans="1:20" ht="16.5" thickTop="1">
      <c r="A204" s="3"/>
      <c r="B204" s="2"/>
      <c r="C204" s="3" t="s">
        <v>122</v>
      </c>
      <c r="D204" s="3"/>
      <c r="E204" s="3"/>
      <c r="F204" s="41">
        <v>7366900</v>
      </c>
      <c r="G204" s="41">
        <v>7303100</v>
      </c>
      <c r="H204" s="41">
        <v>7565300</v>
      </c>
      <c r="I204" s="41">
        <v>8070800</v>
      </c>
      <c r="J204" s="41">
        <v>8467300</v>
      </c>
      <c r="K204" s="41">
        <v>8633700</v>
      </c>
      <c r="L204" s="41">
        <v>8518600</v>
      </c>
      <c r="M204" s="41">
        <v>8718000</v>
      </c>
      <c r="N204" s="20"/>
      <c r="O204" s="20"/>
      <c r="P204" s="20"/>
      <c r="Q204" s="20"/>
      <c r="R204" s="20"/>
      <c r="S204" s="20"/>
      <c r="T204" s="20"/>
    </row>
    <row r="205" spans="1:20" ht="15.75">
      <c r="A205" s="3"/>
      <c r="B205" s="2"/>
      <c r="C205" s="2" t="s">
        <v>123</v>
      </c>
      <c r="D205" s="2"/>
      <c r="E205" s="2"/>
      <c r="F205" s="21">
        <v>7425500</v>
      </c>
      <c r="G205" s="21">
        <v>7814200</v>
      </c>
      <c r="H205" s="21">
        <v>8002500</v>
      </c>
      <c r="I205" s="21">
        <v>8149100</v>
      </c>
      <c r="J205" s="21">
        <v>8171300</v>
      </c>
      <c r="K205" s="21">
        <v>8232100</v>
      </c>
      <c r="L205" s="21">
        <v>8395300</v>
      </c>
      <c r="M205" s="21">
        <v>8600800</v>
      </c>
      <c r="N205" s="20"/>
      <c r="O205" s="20"/>
      <c r="P205" s="20"/>
      <c r="Q205" s="20"/>
      <c r="R205" s="20"/>
      <c r="S205" s="20"/>
      <c r="T205" s="20"/>
    </row>
    <row r="206" spans="1:20" ht="15.75">
      <c r="A206" s="3"/>
      <c r="B206" s="2"/>
      <c r="C206" s="2"/>
      <c r="D206" s="2"/>
      <c r="E206" s="2"/>
      <c r="F206" s="39"/>
      <c r="G206" s="39"/>
      <c r="H206" s="39"/>
      <c r="I206" s="39"/>
      <c r="J206" s="39"/>
      <c r="K206" s="39"/>
      <c r="L206" s="39"/>
      <c r="M206" s="39"/>
      <c r="N206" s="20"/>
      <c r="O206" s="20"/>
      <c r="P206" s="20"/>
      <c r="Q206" s="20"/>
      <c r="R206" s="20"/>
      <c r="S206" s="20"/>
      <c r="T206" s="20"/>
    </row>
    <row r="207" spans="1:20" ht="15.75">
      <c r="A207" s="3"/>
      <c r="B207" s="2"/>
      <c r="C207" s="2" t="s">
        <v>124</v>
      </c>
      <c r="D207" s="2"/>
      <c r="E207" s="2"/>
      <c r="F207" s="39"/>
      <c r="G207" s="39"/>
      <c r="H207" s="39"/>
      <c r="I207" s="39"/>
      <c r="J207" s="39"/>
      <c r="K207" s="39"/>
      <c r="L207" s="39"/>
      <c r="M207" s="39"/>
      <c r="N207" s="20"/>
      <c r="O207" s="20"/>
      <c r="P207" s="20"/>
      <c r="Q207" s="20"/>
      <c r="R207" s="20"/>
      <c r="S207" s="20"/>
      <c r="T207" s="20"/>
    </row>
    <row r="208" spans="1:20" ht="15.75">
      <c r="A208" s="3"/>
      <c r="B208" s="2"/>
      <c r="C208" s="2"/>
      <c r="D208" s="2" t="s">
        <v>125</v>
      </c>
      <c r="E208" s="2"/>
      <c r="F208" s="21">
        <v>2100500</v>
      </c>
      <c r="G208" s="21">
        <v>2375200</v>
      </c>
      <c r="H208" s="21">
        <v>2414000</v>
      </c>
      <c r="I208" s="21">
        <v>2332400</v>
      </c>
      <c r="J208" s="21">
        <v>2111300</v>
      </c>
      <c r="K208" s="21">
        <v>2103600</v>
      </c>
      <c r="L208" s="21">
        <v>2180100</v>
      </c>
      <c r="M208" s="21">
        <v>2210500</v>
      </c>
      <c r="N208" s="20"/>
      <c r="O208" s="20"/>
      <c r="P208" s="20"/>
      <c r="Q208" s="20"/>
      <c r="R208" s="20"/>
      <c r="S208" s="20"/>
      <c r="T208" s="20"/>
    </row>
    <row r="209" spans="1:20" ht="15.75">
      <c r="A209" s="3"/>
      <c r="B209" s="2"/>
      <c r="C209" s="2"/>
      <c r="D209" s="2" t="s">
        <v>126</v>
      </c>
      <c r="E209" s="2"/>
      <c r="F209" s="42"/>
      <c r="G209" s="42"/>
      <c r="H209" s="42"/>
      <c r="I209" s="42"/>
      <c r="J209" s="42"/>
      <c r="K209" s="42"/>
      <c r="L209" s="42"/>
      <c r="M209" s="42"/>
      <c r="N209" s="20"/>
      <c r="O209" s="20"/>
      <c r="P209" s="20"/>
      <c r="Q209" s="20"/>
      <c r="R209" s="20"/>
      <c r="S209" s="20"/>
      <c r="T209" s="20"/>
    </row>
    <row r="210" spans="1:20" ht="14.25" customHeight="1">
      <c r="A210" s="3"/>
      <c r="B210" s="2"/>
      <c r="C210" s="2"/>
      <c r="D210" s="2"/>
      <c r="E210" s="2" t="s">
        <v>127</v>
      </c>
      <c r="F210" s="21">
        <v>3266000</v>
      </c>
      <c r="G210" s="21">
        <v>3381200</v>
      </c>
      <c r="H210" s="21">
        <v>3529100</v>
      </c>
      <c r="I210" s="21">
        <v>3767800</v>
      </c>
      <c r="J210" s="21">
        <v>3903700</v>
      </c>
      <c r="K210" s="21">
        <v>3926700</v>
      </c>
      <c r="L210" s="21">
        <v>4014500</v>
      </c>
      <c r="M210" s="21">
        <v>4160300</v>
      </c>
      <c r="N210" s="20"/>
      <c r="O210" s="20"/>
      <c r="P210" s="20"/>
      <c r="Q210" s="20"/>
      <c r="R210" s="20"/>
      <c r="S210" s="20"/>
      <c r="T210" s="20"/>
    </row>
    <row r="211" spans="1:20" ht="15.75">
      <c r="A211" s="3"/>
      <c r="B211" s="2"/>
      <c r="C211" s="2"/>
      <c r="D211" s="2" t="s">
        <v>128</v>
      </c>
      <c r="E211" s="2"/>
      <c r="F211" s="21">
        <v>2059000</v>
      </c>
      <c r="G211" s="21">
        <v>2057800</v>
      </c>
      <c r="H211" s="21">
        <v>2059400</v>
      </c>
      <c r="I211" s="21">
        <v>2048900</v>
      </c>
      <c r="J211" s="21">
        <v>2156200</v>
      </c>
      <c r="K211" s="21">
        <v>2201900</v>
      </c>
      <c r="L211" s="21">
        <v>2200700</v>
      </c>
      <c r="M211" s="21">
        <v>2230000</v>
      </c>
      <c r="N211" s="20"/>
      <c r="O211" s="20"/>
      <c r="P211" s="20"/>
      <c r="Q211" s="20"/>
      <c r="R211" s="20"/>
      <c r="S211" s="20"/>
      <c r="T211" s="20"/>
    </row>
    <row r="212" spans="1:20" ht="15.75">
      <c r="A212" s="3"/>
      <c r="B212" s="2"/>
      <c r="C212" s="2"/>
      <c r="D212" s="2"/>
      <c r="E212" s="2"/>
      <c r="F212" s="43"/>
      <c r="G212" s="43"/>
      <c r="H212" s="43"/>
      <c r="I212" s="43"/>
      <c r="J212" s="43"/>
      <c r="K212" s="43"/>
      <c r="L212" s="43"/>
      <c r="M212" s="43"/>
      <c r="N212" s="20"/>
      <c r="O212" s="20"/>
      <c r="P212" s="20"/>
      <c r="Q212" s="20"/>
      <c r="R212" s="20"/>
      <c r="S212" s="20"/>
      <c r="T212" s="20"/>
    </row>
    <row r="213" spans="1:20" s="15" customFormat="1" ht="18.75">
      <c r="A213" s="12"/>
      <c r="C213" s="2" t="s">
        <v>129</v>
      </c>
      <c r="D213" s="2"/>
      <c r="E213" s="2"/>
      <c r="F213" s="22">
        <v>40138000</v>
      </c>
      <c r="G213" s="22">
        <v>42239000</v>
      </c>
      <c r="H213" s="22">
        <v>43256700</v>
      </c>
      <c r="I213" s="22">
        <v>44049200</v>
      </c>
      <c r="J213" s="22">
        <v>44169200</v>
      </c>
      <c r="K213" s="22">
        <v>44497800</v>
      </c>
      <c r="L213" s="22">
        <v>45380200</v>
      </c>
      <c r="M213" s="22">
        <v>46490800</v>
      </c>
    </row>
    <row r="214" spans="1:20" ht="18.75">
      <c r="A214" s="12"/>
      <c r="B214" s="14"/>
      <c r="C214" s="2" t="s">
        <v>130</v>
      </c>
      <c r="D214" s="2"/>
      <c r="E214" s="2"/>
      <c r="F214" s="22">
        <v>381404</v>
      </c>
      <c r="G214" s="22">
        <v>382381</v>
      </c>
      <c r="H214" s="22">
        <v>374520</v>
      </c>
      <c r="I214" s="22">
        <v>368258</v>
      </c>
      <c r="J214" s="22">
        <v>363238</v>
      </c>
      <c r="K214" s="22">
        <v>357709</v>
      </c>
      <c r="L214" s="22">
        <v>353198</v>
      </c>
      <c r="M214" s="22">
        <v>350507</v>
      </c>
      <c r="N214" s="20"/>
      <c r="O214" s="20"/>
      <c r="P214" s="20"/>
      <c r="Q214" s="20"/>
      <c r="R214" s="20"/>
      <c r="S214" s="20"/>
      <c r="T214" s="20"/>
    </row>
    <row r="215" spans="1:20" ht="18.75">
      <c r="A215" s="12"/>
      <c r="B215" s="14"/>
      <c r="C215" s="2"/>
      <c r="D215" s="2"/>
      <c r="E215" s="2"/>
      <c r="F215" s="38"/>
      <c r="G215" s="38"/>
      <c r="H215" s="38"/>
      <c r="I215" s="38"/>
      <c r="J215" s="38"/>
      <c r="K215" s="38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20" s="4" customFormat="1" ht="49.5" customHeight="1">
      <c r="A216" s="12" t="s">
        <v>131</v>
      </c>
      <c r="B216" s="14"/>
      <c r="C216" s="15"/>
      <c r="D216" s="15"/>
      <c r="E216" s="15"/>
      <c r="F216" s="34"/>
      <c r="G216" s="34"/>
      <c r="H216" s="34"/>
      <c r="I216" s="34"/>
      <c r="J216" s="34"/>
      <c r="K216" s="34"/>
    </row>
    <row r="217" spans="1:20" s="20" customFormat="1" ht="16.5" thickBot="1">
      <c r="A217" s="3"/>
      <c r="B217" s="10" t="s">
        <v>131</v>
      </c>
      <c r="C217" s="11"/>
      <c r="D217" s="11"/>
      <c r="E217" s="11"/>
      <c r="F217" s="35"/>
      <c r="G217" s="35"/>
      <c r="H217" s="35"/>
      <c r="I217" s="35"/>
      <c r="J217" s="35"/>
      <c r="K217" s="35"/>
      <c r="L217" s="35"/>
      <c r="M217" s="35"/>
    </row>
    <row r="218" spans="1:20" s="20" customFormat="1" ht="16.5" thickTop="1">
      <c r="A218" s="3"/>
      <c r="B218" s="2"/>
      <c r="C218" s="3" t="s">
        <v>132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352540000</v>
      </c>
      <c r="J218" s="27">
        <v>370243000</v>
      </c>
      <c r="K218" s="27">
        <v>386175000</v>
      </c>
      <c r="L218" s="27">
        <v>400419000</v>
      </c>
      <c r="M218" s="27">
        <v>414924000</v>
      </c>
    </row>
    <row r="219" spans="1:20" s="20" customFormat="1" ht="15.75">
      <c r="A219" s="3"/>
      <c r="B219" s="2"/>
      <c r="C219" s="2" t="s">
        <v>133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334706000</v>
      </c>
      <c r="J219" s="22">
        <v>348454000</v>
      </c>
      <c r="K219" s="22">
        <v>361223000</v>
      </c>
      <c r="L219" s="22">
        <v>372046000</v>
      </c>
      <c r="M219" s="22">
        <v>382840000</v>
      </c>
    </row>
    <row r="220" spans="1:20" s="20" customFormat="1" ht="15.75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  <c r="M220" s="22"/>
    </row>
    <row r="221" spans="1:20" s="20" customFormat="1" ht="15.75">
      <c r="A221" s="3"/>
      <c r="B221" s="2"/>
      <c r="C221" s="2" t="s">
        <v>134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331625000</v>
      </c>
      <c r="J221" s="22">
        <v>345355000</v>
      </c>
      <c r="K221" s="22">
        <v>358068000</v>
      </c>
      <c r="L221" s="22">
        <v>368815000</v>
      </c>
      <c r="M221" s="22">
        <v>379530000</v>
      </c>
    </row>
    <row r="222" spans="1:20" s="20" customFormat="1" ht="15.75">
      <c r="A222" s="3"/>
      <c r="B222" s="2"/>
      <c r="C222" s="2" t="s">
        <v>135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3074000</v>
      </c>
      <c r="J222" s="22">
        <v>3092000</v>
      </c>
      <c r="K222" s="22">
        <v>3148000</v>
      </c>
      <c r="L222" s="22">
        <v>3224000</v>
      </c>
      <c r="M222" s="22">
        <v>3303000</v>
      </c>
    </row>
    <row r="223" spans="1:20" s="20" customFormat="1" ht="15.75">
      <c r="A223" s="3"/>
      <c r="B223" s="2"/>
      <c r="C223" s="2" t="s">
        <v>136</v>
      </c>
      <c r="D223" s="2"/>
      <c r="E223" s="2"/>
      <c r="F223" s="22">
        <v>4700</v>
      </c>
      <c r="G223" s="22">
        <v>0</v>
      </c>
      <c r="H223" s="22">
        <v>9600</v>
      </c>
      <c r="I223" s="22">
        <v>7000</v>
      </c>
      <c r="J223" s="22">
        <v>7000</v>
      </c>
      <c r="K223" s="22">
        <v>7000</v>
      </c>
      <c r="L223" s="22">
        <v>7000</v>
      </c>
      <c r="M223" s="22">
        <v>7000</v>
      </c>
    </row>
    <row r="224" spans="1:20" s="20" customFormat="1" ht="15.75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  <c r="M224" s="22"/>
    </row>
    <row r="225" spans="1:13" s="20" customFormat="1" ht="15.75">
      <c r="A225" s="3"/>
      <c r="B225" s="2"/>
      <c r="C225" s="2" t="s">
        <v>137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17832000</v>
      </c>
      <c r="J225" s="22">
        <v>21787000</v>
      </c>
      <c r="K225" s="22">
        <v>24950000</v>
      </c>
      <c r="L225" s="22">
        <v>28371000</v>
      </c>
      <c r="M225" s="22">
        <v>32082000</v>
      </c>
    </row>
    <row r="226" spans="1:13" s="20" customFormat="1" ht="15.75">
      <c r="A226" s="3"/>
      <c r="B226" s="2"/>
      <c r="C226" s="2" t="s">
        <v>138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  <c r="M226" s="22">
        <v>2000</v>
      </c>
    </row>
    <row r="227" spans="1:13" s="20" customFormat="1" ht="15.75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  <c r="M227" s="22"/>
    </row>
    <row r="228" spans="1:13" s="20" customFormat="1" ht="15.75" customHeight="1">
      <c r="A228" s="3"/>
      <c r="B228" s="2"/>
      <c r="C228" s="2" t="s">
        <v>139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148737000</v>
      </c>
      <c r="J228" s="22">
        <v>143444000</v>
      </c>
      <c r="K228" s="22">
        <v>137236000</v>
      </c>
      <c r="L228" s="22">
        <v>129952000</v>
      </c>
      <c r="M228" s="22">
        <v>122468000</v>
      </c>
    </row>
    <row r="229" spans="1:13" s="20" customFormat="1" ht="15.75">
      <c r="A229" s="3"/>
      <c r="B229" s="2"/>
      <c r="C229" s="2" t="s">
        <v>140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182888000</v>
      </c>
      <c r="J229" s="22">
        <v>201911000</v>
      </c>
      <c r="K229" s="22">
        <v>220832000</v>
      </c>
      <c r="L229" s="22">
        <v>238863000</v>
      </c>
      <c r="M229" s="22">
        <v>257062000</v>
      </c>
    </row>
    <row r="230" spans="1:13" s="20" customFormat="1" ht="15.75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  <c r="M230" s="22"/>
    </row>
    <row r="231" spans="1:13" s="20" customFormat="1" ht="15.75">
      <c r="A231" s="3"/>
      <c r="B231" s="2"/>
      <c r="C231" s="2" t="s">
        <v>141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2305000</v>
      </c>
      <c r="J231" s="22">
        <v>2333000</v>
      </c>
      <c r="K231" s="22">
        <v>2360000</v>
      </c>
      <c r="L231" s="22">
        <v>2389000</v>
      </c>
      <c r="M231" s="22">
        <v>2419000</v>
      </c>
    </row>
    <row r="232" spans="1:13" s="20" customFormat="1" ht="15.75">
      <c r="A232" s="3"/>
      <c r="B232" s="2"/>
      <c r="C232" s="2"/>
      <c r="D232" s="2"/>
      <c r="E232" s="2" t="s">
        <v>142</v>
      </c>
      <c r="F232" s="22">
        <v>1180000</v>
      </c>
      <c r="G232" s="22">
        <v>1197000</v>
      </c>
      <c r="H232" s="22">
        <v>1204000</v>
      </c>
      <c r="I232" s="22">
        <v>1215000</v>
      </c>
      <c r="J232" s="22">
        <v>1228000</v>
      </c>
      <c r="K232" s="22">
        <v>1240000</v>
      </c>
      <c r="L232" s="22">
        <v>1254000</v>
      </c>
      <c r="M232" s="22">
        <v>1267000</v>
      </c>
    </row>
    <row r="233" spans="1:13" s="20" customFormat="1" ht="15.75">
      <c r="A233" s="3"/>
      <c r="B233" s="2"/>
      <c r="C233" s="2"/>
      <c r="D233" s="2"/>
      <c r="E233" s="2" t="s">
        <v>143</v>
      </c>
      <c r="F233" s="22">
        <v>1052000</v>
      </c>
      <c r="G233" s="22">
        <v>1072000</v>
      </c>
      <c r="H233" s="22">
        <v>1079000</v>
      </c>
      <c r="I233" s="22">
        <v>1090000</v>
      </c>
      <c r="J233" s="22">
        <v>1105000</v>
      </c>
      <c r="K233" s="22">
        <v>1120000</v>
      </c>
      <c r="L233" s="22">
        <v>1135000</v>
      </c>
      <c r="M233" s="22">
        <v>1152000</v>
      </c>
    </row>
    <row r="234" spans="1:13" s="20" customFormat="1" ht="15.75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  <c r="M234" s="22"/>
    </row>
    <row r="235" spans="1:13" s="20" customFormat="1" ht="15.75">
      <c r="A235" s="3"/>
      <c r="B235" s="2"/>
      <c r="C235" s="2" t="s">
        <v>144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2291000</v>
      </c>
      <c r="J235" s="22">
        <v>2316000</v>
      </c>
      <c r="K235" s="22">
        <v>2344000</v>
      </c>
      <c r="L235" s="22">
        <v>2372000</v>
      </c>
      <c r="M235" s="22">
        <v>2402000</v>
      </c>
    </row>
    <row r="236" spans="1:13" s="20" customFormat="1" ht="15.75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  <c r="M236" s="22"/>
    </row>
    <row r="237" spans="1:13" s="20" customFormat="1" ht="15.75">
      <c r="A237" s="3"/>
      <c r="B237" s="2"/>
      <c r="C237" s="2" t="s">
        <v>145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1883800</v>
      </c>
      <c r="J237" s="22">
        <v>1807300</v>
      </c>
      <c r="K237" s="22">
        <v>1729800</v>
      </c>
      <c r="L237" s="22">
        <v>1651700</v>
      </c>
      <c r="M237" s="22">
        <v>1572900</v>
      </c>
    </row>
    <row r="238" spans="1:13" s="20" customFormat="1" ht="15.75">
      <c r="A238" s="3"/>
      <c r="B238" s="2"/>
      <c r="C238" s="2"/>
      <c r="D238" s="2"/>
      <c r="E238" s="2" t="s">
        <v>146</v>
      </c>
      <c r="F238" s="22">
        <v>1077900</v>
      </c>
      <c r="G238" s="22">
        <v>1061600</v>
      </c>
      <c r="H238" s="22">
        <v>1028900</v>
      </c>
      <c r="I238" s="22">
        <v>991600</v>
      </c>
      <c r="J238" s="22">
        <v>953100</v>
      </c>
      <c r="K238" s="22">
        <v>914000</v>
      </c>
      <c r="L238" s="22">
        <v>874500</v>
      </c>
      <c r="M238" s="22">
        <v>834600</v>
      </c>
    </row>
    <row r="239" spans="1:13" s="20" customFormat="1" ht="15.75">
      <c r="A239" s="3"/>
      <c r="B239" s="2"/>
      <c r="C239" s="2"/>
      <c r="D239" s="2"/>
      <c r="E239" s="2" t="s">
        <v>147</v>
      </c>
      <c r="F239" s="22">
        <v>983000</v>
      </c>
      <c r="G239" s="22">
        <v>965300</v>
      </c>
      <c r="H239" s="22">
        <v>932000</v>
      </c>
      <c r="I239" s="22">
        <v>892200</v>
      </c>
      <c r="J239" s="22">
        <v>854300</v>
      </c>
      <c r="K239" s="22">
        <v>815900</v>
      </c>
      <c r="L239" s="22">
        <v>777200</v>
      </c>
      <c r="M239" s="22">
        <v>738300</v>
      </c>
    </row>
    <row r="240" spans="1:13" s="20" customFormat="1" ht="10.15" customHeight="1">
      <c r="A240" s="3"/>
      <c r="B240" s="2"/>
      <c r="C240" s="2"/>
      <c r="D240" s="2"/>
      <c r="E240" s="2"/>
    </row>
    <row r="241" spans="1:13" s="20" customFormat="1" ht="15.75">
      <c r="A241" s="3"/>
      <c r="B241" s="2"/>
      <c r="C241" s="2" t="s">
        <v>148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1899900</v>
      </c>
      <c r="J241" s="22">
        <v>1973600</v>
      </c>
      <c r="K241" s="22">
        <v>2044400</v>
      </c>
      <c r="L241" s="22">
        <v>2112700</v>
      </c>
      <c r="M241" s="22">
        <v>2178700</v>
      </c>
    </row>
    <row r="242" spans="1:13" s="20" customFormat="1" ht="15.75">
      <c r="A242" s="3"/>
      <c r="B242" s="2"/>
      <c r="C242" s="2"/>
      <c r="D242" s="2"/>
      <c r="E242" s="2" t="s">
        <v>149</v>
      </c>
      <c r="F242" s="22">
        <v>842800</v>
      </c>
      <c r="G242" s="22">
        <v>888000</v>
      </c>
      <c r="H242" s="22">
        <v>929800</v>
      </c>
      <c r="I242" s="22">
        <v>966700</v>
      </c>
      <c r="J242" s="22">
        <v>1006400</v>
      </c>
      <c r="K242" s="22">
        <v>1044700</v>
      </c>
      <c r="L242" s="22">
        <v>1081600</v>
      </c>
      <c r="M242" s="22">
        <v>1117200</v>
      </c>
    </row>
    <row r="243" spans="1:13" s="20" customFormat="1" ht="15.75">
      <c r="A243" s="3"/>
      <c r="B243" s="2"/>
      <c r="C243" s="2"/>
      <c r="D243" s="2"/>
      <c r="E243" s="2" t="s">
        <v>150</v>
      </c>
      <c r="F243" s="22">
        <v>828900</v>
      </c>
      <c r="G243" s="22">
        <v>869800</v>
      </c>
      <c r="H243" s="22">
        <v>905300</v>
      </c>
      <c r="I243" s="22">
        <v>933200</v>
      </c>
      <c r="J243" s="22">
        <v>967200</v>
      </c>
      <c r="K243" s="22">
        <v>999700</v>
      </c>
      <c r="L243" s="22">
        <v>1031000</v>
      </c>
      <c r="M243" s="22">
        <v>1061400</v>
      </c>
    </row>
    <row r="244" spans="1:13" s="20" customFormat="1" ht="10.15" customHeight="1">
      <c r="A244" s="3"/>
      <c r="B244" s="2"/>
      <c r="C244" s="2"/>
      <c r="D244" s="2"/>
      <c r="E244" s="2"/>
    </row>
    <row r="245" spans="1:13" s="20" customFormat="1" ht="15.75">
      <c r="A245" s="3"/>
      <c r="B245" s="2"/>
      <c r="C245" s="2" t="s">
        <v>151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1771300</v>
      </c>
      <c r="J245" s="22">
        <v>1851100</v>
      </c>
      <c r="K245" s="22">
        <v>1928500</v>
      </c>
      <c r="L245" s="22">
        <v>2003800</v>
      </c>
      <c r="M245" s="22">
        <v>2077000</v>
      </c>
    </row>
    <row r="246" spans="1:13" s="20" customFormat="1" ht="15.75">
      <c r="A246" s="3"/>
      <c r="B246" s="2"/>
      <c r="C246" s="2"/>
      <c r="D246" s="2"/>
      <c r="E246" s="2" t="s">
        <v>152</v>
      </c>
      <c r="F246" s="22">
        <v>783300</v>
      </c>
      <c r="G246" s="22">
        <v>826900</v>
      </c>
      <c r="H246" s="22">
        <v>867600</v>
      </c>
      <c r="I246" s="22">
        <v>911200</v>
      </c>
      <c r="J246" s="22">
        <v>958000</v>
      </c>
      <c r="K246" s="22">
        <v>1003700</v>
      </c>
      <c r="L246" s="22">
        <v>1048200</v>
      </c>
      <c r="M246" s="22">
        <v>1091700</v>
      </c>
    </row>
    <row r="247" spans="1:13" s="20" customFormat="1" ht="15.75">
      <c r="A247" s="3"/>
      <c r="B247" s="2"/>
      <c r="C247" s="2"/>
      <c r="D247" s="2"/>
      <c r="E247" s="2" t="s">
        <v>153</v>
      </c>
      <c r="F247" s="22">
        <v>757800</v>
      </c>
      <c r="G247" s="22">
        <v>797500</v>
      </c>
      <c r="H247" s="22">
        <v>832700</v>
      </c>
      <c r="I247" s="22">
        <v>860100</v>
      </c>
      <c r="J247" s="22">
        <v>893100</v>
      </c>
      <c r="K247" s="22">
        <v>924900</v>
      </c>
      <c r="L247" s="22">
        <v>955500</v>
      </c>
      <c r="M247" s="22">
        <v>985300</v>
      </c>
    </row>
    <row r="248" spans="1:13" s="20" customFormat="1" ht="15.75">
      <c r="A248" s="3"/>
      <c r="B248" s="2"/>
      <c r="C248" s="2"/>
      <c r="D248" s="2"/>
      <c r="E248" s="2"/>
    </row>
    <row r="249" spans="1:13" s="20" customFormat="1" ht="15.75">
      <c r="A249" s="3"/>
      <c r="B249" s="2"/>
      <c r="C249" s="2" t="s">
        <v>154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33300</v>
      </c>
      <c r="J249" s="22">
        <v>37700</v>
      </c>
      <c r="K249" s="22">
        <v>42400</v>
      </c>
      <c r="L249" s="22">
        <v>47400</v>
      </c>
      <c r="M249" s="22">
        <v>52600</v>
      </c>
    </row>
    <row r="250" spans="1:13" s="20" customFormat="1" ht="15.75">
      <c r="A250" s="3"/>
      <c r="B250" s="2"/>
      <c r="C250" s="2"/>
      <c r="D250" s="2"/>
      <c r="E250" s="2"/>
    </row>
    <row r="251" spans="1:13" s="20" customFormat="1" ht="15.75">
      <c r="A251" s="3"/>
      <c r="B251" s="2"/>
      <c r="C251" s="2" t="s">
        <v>155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79000</v>
      </c>
      <c r="J251" s="22">
        <v>79400</v>
      </c>
      <c r="K251" s="22">
        <v>79300</v>
      </c>
      <c r="L251" s="22">
        <v>78700</v>
      </c>
      <c r="M251" s="22">
        <v>77900</v>
      </c>
    </row>
    <row r="252" spans="1:13" s="20" customFormat="1" ht="15.75">
      <c r="A252" s="3"/>
      <c r="B252" s="2"/>
      <c r="C252" s="2"/>
      <c r="D252" s="2"/>
      <c r="E252" s="2" t="s">
        <v>156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71500</v>
      </c>
      <c r="K252" s="22">
        <v>71800</v>
      </c>
      <c r="L252" s="22">
        <v>71600</v>
      </c>
      <c r="M252" s="22">
        <v>71200</v>
      </c>
    </row>
    <row r="253" spans="1:13" s="20" customFormat="1" ht="15.75">
      <c r="A253" s="3"/>
      <c r="B253" s="2"/>
      <c r="C253" s="2"/>
      <c r="D253" s="2"/>
      <c r="E253" s="2" t="s">
        <v>157</v>
      </c>
      <c r="F253" s="22">
        <v>92100</v>
      </c>
      <c r="G253" s="22">
        <v>90200</v>
      </c>
      <c r="H253" s="22">
        <v>89700</v>
      </c>
      <c r="I253" s="22">
        <v>88000</v>
      </c>
      <c r="J253" s="22">
        <v>88100</v>
      </c>
      <c r="K253" s="22">
        <v>87700</v>
      </c>
      <c r="L253" s="22">
        <v>86700</v>
      </c>
      <c r="M253" s="22">
        <v>85400</v>
      </c>
    </row>
    <row r="254" spans="1:13" s="20" customFormat="1" ht="15.75">
      <c r="A254" s="3"/>
      <c r="B254" s="2"/>
      <c r="C254" s="2"/>
      <c r="D254" s="2"/>
      <c r="E254" s="2"/>
    </row>
    <row r="255" spans="1:13" s="20" customFormat="1" ht="15.75">
      <c r="A255" s="3"/>
      <c r="B255" s="2"/>
      <c r="C255" s="2" t="s">
        <v>158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96100</v>
      </c>
      <c r="J255" s="22">
        <v>102200</v>
      </c>
      <c r="K255" s="22">
        <v>107900</v>
      </c>
      <c r="L255" s="22">
        <v>112900</v>
      </c>
      <c r="M255" s="22">
        <v>117800</v>
      </c>
    </row>
    <row r="256" spans="1:13" s="20" customFormat="1" ht="15.75">
      <c r="A256" s="3"/>
      <c r="B256" s="2"/>
      <c r="C256" s="2"/>
      <c r="D256" s="2"/>
      <c r="E256" s="2" t="s">
        <v>159</v>
      </c>
      <c r="F256" s="22">
        <v>71400</v>
      </c>
      <c r="G256" s="22">
        <v>76100</v>
      </c>
      <c r="H256" s="22">
        <v>81400</v>
      </c>
      <c r="I256" s="22">
        <v>85200</v>
      </c>
      <c r="J256" s="22">
        <v>90800</v>
      </c>
      <c r="K256" s="22">
        <v>96100</v>
      </c>
      <c r="L256" s="22">
        <v>100800</v>
      </c>
      <c r="M256" s="22">
        <v>105300</v>
      </c>
    </row>
    <row r="257" spans="1:13" s="20" customFormat="1" ht="15.75">
      <c r="A257" s="3"/>
      <c r="B257" s="2"/>
      <c r="C257" s="2"/>
      <c r="D257" s="2"/>
      <c r="E257" s="2" t="s">
        <v>160</v>
      </c>
      <c r="F257" s="22">
        <v>91600</v>
      </c>
      <c r="G257" s="22">
        <v>96900</v>
      </c>
      <c r="H257" s="22">
        <v>103000</v>
      </c>
      <c r="I257" s="22">
        <v>107400</v>
      </c>
      <c r="J257" s="22">
        <v>113900</v>
      </c>
      <c r="K257" s="22">
        <v>120100</v>
      </c>
      <c r="L257" s="22">
        <v>125600</v>
      </c>
      <c r="M257" s="22">
        <v>131000</v>
      </c>
    </row>
    <row r="258" spans="1:13" s="20" customFormat="1" ht="15.75">
      <c r="A258" s="3"/>
      <c r="B258" s="2"/>
      <c r="C258" s="2"/>
      <c r="D258" s="2"/>
      <c r="E258" s="2"/>
    </row>
    <row r="259" spans="1:13" s="20" customFormat="1" ht="15.75">
      <c r="A259" s="3"/>
      <c r="B259" s="2"/>
      <c r="C259" s="2" t="s">
        <v>161</v>
      </c>
      <c r="D259" s="2"/>
      <c r="E259" s="2"/>
      <c r="F259" s="22">
        <v>6500</v>
      </c>
      <c r="G259" s="22">
        <v>7100</v>
      </c>
      <c r="H259" s="22">
        <v>8700</v>
      </c>
      <c r="I259" s="22">
        <v>9900</v>
      </c>
      <c r="J259" s="22">
        <v>11600</v>
      </c>
      <c r="K259" s="22">
        <v>12800</v>
      </c>
      <c r="L259" s="22">
        <v>14000</v>
      </c>
      <c r="M259" s="22">
        <v>15200</v>
      </c>
    </row>
    <row r="260" spans="1:13" s="20" customFormat="1" ht="15.75">
      <c r="A260" s="3"/>
      <c r="B260" s="2"/>
      <c r="C260" s="2"/>
      <c r="D260" s="2"/>
      <c r="E260" s="2" t="s">
        <v>162</v>
      </c>
      <c r="F260" s="22">
        <v>5900</v>
      </c>
      <c r="G260" s="22">
        <v>6500</v>
      </c>
      <c r="H260" s="22">
        <v>8000</v>
      </c>
      <c r="I260" s="22">
        <v>9100</v>
      </c>
      <c r="J260" s="22">
        <v>10600</v>
      </c>
      <c r="K260" s="22">
        <v>11600</v>
      </c>
      <c r="L260" s="22">
        <v>12700</v>
      </c>
      <c r="M260" s="22">
        <v>13800</v>
      </c>
    </row>
    <row r="261" spans="1:13" s="20" customFormat="1" ht="15.75">
      <c r="A261" s="3"/>
      <c r="B261" s="2"/>
      <c r="C261" s="2"/>
      <c r="D261" s="2"/>
      <c r="E261" s="2" t="s">
        <v>163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12700</v>
      </c>
      <c r="K261" s="22">
        <v>14000</v>
      </c>
      <c r="L261" s="22">
        <v>15400</v>
      </c>
      <c r="M261" s="22">
        <v>16800</v>
      </c>
    </row>
    <row r="262" spans="1:13" s="20" customFormat="1" ht="15.75">
      <c r="A262" s="3"/>
      <c r="B262" s="2"/>
      <c r="C262" s="2"/>
      <c r="D262" s="2"/>
      <c r="E262" s="2"/>
    </row>
    <row r="263" spans="1:13" s="20" customFormat="1" ht="15.75">
      <c r="A263" s="3"/>
      <c r="B263" s="2"/>
      <c r="C263" s="2" t="s">
        <v>164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6000</v>
      </c>
      <c r="K263" s="22">
        <v>6500</v>
      </c>
      <c r="L263" s="22">
        <v>7100</v>
      </c>
      <c r="M263" s="22">
        <v>7800</v>
      </c>
    </row>
    <row r="264" spans="1:13" s="20" customFormat="1" ht="15.75">
      <c r="A264" s="3"/>
      <c r="B264" s="2"/>
      <c r="C264" s="2"/>
      <c r="D264" s="2"/>
      <c r="E264" s="2"/>
    </row>
    <row r="265" spans="1:13" s="20" customFormat="1" ht="15.75">
      <c r="A265" s="3"/>
      <c r="B265" s="2"/>
      <c r="C265" s="2" t="s">
        <v>165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1.0000708550432182</v>
      </c>
      <c r="J265" s="31">
        <v>1.0000708550432182</v>
      </c>
      <c r="K265" s="31">
        <v>1.0000708550432182</v>
      </c>
      <c r="L265" s="31">
        <v>1.0000708550432182</v>
      </c>
      <c r="M265" s="31">
        <v>1.0000708550432182</v>
      </c>
    </row>
    <row r="266" spans="1:13" s="20" customFormat="1" ht="15.75">
      <c r="A266" s="3"/>
      <c r="C266" s="2" t="s">
        <v>166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1.0014263287986993</v>
      </c>
      <c r="J266" s="31">
        <v>1.0014263287986993</v>
      </c>
      <c r="K266" s="31">
        <v>1.0014263287986993</v>
      </c>
      <c r="L266" s="31">
        <v>1.0014263287986993</v>
      </c>
      <c r="M266" s="31">
        <v>1.0014263287986993</v>
      </c>
    </row>
    <row r="267" spans="1:13" s="15" customFormat="1" ht="14.25" customHeight="1">
      <c r="A267" s="12"/>
      <c r="C267" s="2" t="s">
        <v>167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1.0027142718478306</v>
      </c>
      <c r="J267" s="31">
        <v>1.0026094040495601</v>
      </c>
      <c r="K267" s="31">
        <v>1.0025045362512901</v>
      </c>
      <c r="L267" s="31">
        <v>1.0023996684530199</v>
      </c>
      <c r="M267" s="31">
        <v>1.0022948006547496</v>
      </c>
    </row>
    <row r="268" spans="1:13" s="15" customFormat="1" ht="14.25" customHeight="1">
      <c r="A268" s="12"/>
      <c r="C268" s="2" t="s">
        <v>168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1.0079234149496767</v>
      </c>
      <c r="J268" s="31">
        <v>1.0068897634686793</v>
      </c>
      <c r="K268" s="31">
        <v>1.0060673077115183</v>
      </c>
      <c r="L268" s="31">
        <v>1.0052448519543573</v>
      </c>
      <c r="M268" s="31">
        <v>1.0044223961971963</v>
      </c>
    </row>
    <row r="269" spans="1:13" s="15" customFormat="1" ht="14.25" customHeight="1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  <c r="M269" s="20"/>
    </row>
    <row r="270" spans="1:13" s="15" customFormat="1" ht="14.25" customHeight="1">
      <c r="A270" s="12"/>
      <c r="C270" s="2" t="s">
        <v>169</v>
      </c>
      <c r="D270" s="2"/>
      <c r="E270" s="2"/>
      <c r="F270" s="20"/>
      <c r="G270" s="20"/>
      <c r="H270" s="20"/>
      <c r="I270" s="20"/>
      <c r="J270" s="20"/>
      <c r="K270" s="20"/>
      <c r="L270" s="20"/>
      <c r="M270" s="20"/>
    </row>
    <row r="271" spans="1:13" s="15" customFormat="1" ht="14.25" customHeight="1">
      <c r="A271" s="12"/>
      <c r="C271" s="20"/>
      <c r="D271" s="2" t="s">
        <v>170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933000</v>
      </c>
      <c r="K271" s="22">
        <v>932000</v>
      </c>
      <c r="L271" s="22">
        <v>941000</v>
      </c>
      <c r="M271" s="22">
        <v>950000</v>
      </c>
    </row>
    <row r="272" spans="1:13" s="15" customFormat="1" ht="14.25" customHeight="1">
      <c r="A272" s="12"/>
      <c r="C272" s="20"/>
      <c r="D272" s="2" t="s">
        <v>171</v>
      </c>
      <c r="E272" s="2"/>
      <c r="F272" s="22">
        <v>956000</v>
      </c>
      <c r="G272" s="22">
        <v>1017000</v>
      </c>
      <c r="H272" s="22">
        <v>1018000</v>
      </c>
      <c r="I272" s="22">
        <v>1040000</v>
      </c>
      <c r="J272" s="22">
        <v>1055000</v>
      </c>
      <c r="K272" s="22">
        <v>1082000</v>
      </c>
      <c r="L272" s="22">
        <v>1113000</v>
      </c>
      <c r="M272" s="22">
        <v>1146000</v>
      </c>
    </row>
    <row r="273" spans="1:13" s="15" customFormat="1" ht="14.25" customHeight="1">
      <c r="A273" s="12"/>
      <c r="C273" s="20"/>
      <c r="D273" s="2" t="s">
        <v>172</v>
      </c>
      <c r="E273" s="2"/>
      <c r="F273" s="22">
        <v>760000</v>
      </c>
      <c r="G273" s="22">
        <v>739000</v>
      </c>
      <c r="H273" s="22">
        <v>617000</v>
      </c>
      <c r="I273" s="22">
        <v>630000</v>
      </c>
      <c r="J273" s="22">
        <v>638000</v>
      </c>
      <c r="K273" s="22">
        <v>655000</v>
      </c>
      <c r="L273" s="22">
        <v>676000</v>
      </c>
      <c r="M273" s="22">
        <v>697000</v>
      </c>
    </row>
    <row r="274" spans="1:13" s="15" customFormat="1" ht="14.25" customHeight="1">
      <c r="A274" s="12"/>
      <c r="C274" s="20"/>
      <c r="D274" s="2" t="s">
        <v>173</v>
      </c>
      <c r="E274" s="2"/>
      <c r="F274" s="22">
        <v>331000</v>
      </c>
      <c r="G274" s="22">
        <v>406000</v>
      </c>
      <c r="H274" s="22">
        <v>625000</v>
      </c>
      <c r="I274" s="22">
        <v>461000</v>
      </c>
      <c r="J274" s="22">
        <v>466000</v>
      </c>
      <c r="K274" s="22">
        <v>479000</v>
      </c>
      <c r="L274" s="22">
        <v>494000</v>
      </c>
      <c r="M274" s="22">
        <v>510000</v>
      </c>
    </row>
    <row r="275" spans="1:13" s="20" customFormat="1" ht="12.75" customHeight="1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 xr3:uid="{5FB0747C-D9A7-54E4-A4CB-EE7F9E077D20}">
      <selection activeCell="T54" sqref="T54"/>
    </sheetView>
  </sheetViews>
  <sheetFormatPr defaultRowHeight="12.75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  <col min="13" max="13" width="11" customWidth="1"/>
  </cols>
  <sheetData>
    <row r="3" spans="1:15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</row>
    <row r="4" spans="1:15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14047800</v>
      </c>
      <c r="J4" s="17">
        <f>Enkät!J37</f>
        <v>13478400</v>
      </c>
      <c r="K4" s="17">
        <f>Enkät!K37</f>
        <v>13136900</v>
      </c>
      <c r="L4" s="17">
        <f>Enkät!L37</f>
        <v>13433500</v>
      </c>
      <c r="M4" s="17">
        <f>Enkät!M37</f>
        <v>13817100</v>
      </c>
    </row>
    <row r="5" spans="1:15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9966127.4959999993</v>
      </c>
      <c r="I5" s="17">
        <f>Enkät!I72</f>
        <v>9350400</v>
      </c>
      <c r="J5" s="17">
        <f>Enkät!J72</f>
        <v>8912300</v>
      </c>
      <c r="K5" s="17">
        <f>Enkät!K72</f>
        <v>8436500</v>
      </c>
      <c r="L5" s="17">
        <f>Enkät!L72</f>
        <v>7927100</v>
      </c>
      <c r="M5" s="17">
        <f>Enkät!M72</f>
        <v>7427800</v>
      </c>
    </row>
    <row r="6" spans="1:15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10585000</v>
      </c>
      <c r="J6" s="17">
        <f>Enkät!J111</f>
        <v>11593800</v>
      </c>
      <c r="K6" s="17">
        <f>Enkät!K111</f>
        <v>11548600</v>
      </c>
      <c r="L6" s="17">
        <f>Enkät!L111</f>
        <v>11743900</v>
      </c>
      <c r="M6" s="17">
        <f>Enkät!M111</f>
        <v>11856700</v>
      </c>
      <c r="O6" s="55"/>
    </row>
    <row r="7" spans="1:15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1201400</v>
      </c>
      <c r="J7" s="17">
        <f>Enkät!J138</f>
        <v>1258600</v>
      </c>
      <c r="K7" s="17">
        <f>Enkät!K138</f>
        <v>1288200</v>
      </c>
      <c r="L7" s="17">
        <f>Enkät!L138</f>
        <v>1323600</v>
      </c>
      <c r="M7" s="17">
        <f>Enkät!M138</f>
        <v>1358300</v>
      </c>
    </row>
    <row r="8" spans="1:15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2036000</v>
      </c>
      <c r="J8" s="17">
        <f>Enkät!J164</f>
        <v>6139000</v>
      </c>
      <c r="K8" s="17">
        <f>Enkät!K164</f>
        <v>6204000</v>
      </c>
      <c r="L8" s="17">
        <f>Enkät!L164</f>
        <v>6264000</v>
      </c>
      <c r="M8" s="17">
        <f>Enkät!M164</f>
        <v>6322000</v>
      </c>
    </row>
    <row r="9" spans="1:15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803000</v>
      </c>
      <c r="J9" s="17">
        <f>Enkät!J184</f>
        <v>700000</v>
      </c>
      <c r="K9" s="17">
        <f>Enkät!K184</f>
        <v>704000</v>
      </c>
      <c r="L9" s="17">
        <f>Enkät!L184</f>
        <v>702000</v>
      </c>
      <c r="M9" s="17">
        <f>Enkät!M184</f>
        <v>709000</v>
      </c>
    </row>
    <row r="10" spans="1:15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352.54</v>
      </c>
      <c r="J10" s="17">
        <f>Enkät!J218/10^6</f>
        <v>370.24299999999999</v>
      </c>
      <c r="K10" s="17">
        <f>Enkät!K218/10^6</f>
        <v>386.17500000000001</v>
      </c>
      <c r="L10" s="17">
        <f>Enkät!L218/10^6</f>
        <v>400.41899999999998</v>
      </c>
      <c r="M10" s="17">
        <f>Enkät!M218/10^6</f>
        <v>414.92399999999998</v>
      </c>
    </row>
    <row r="11" spans="1:15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1015300</v>
      </c>
      <c r="J11" s="17">
        <f>Enkät!J189</f>
        <v>1043300</v>
      </c>
      <c r="K11" s="17">
        <f>Enkät!K189</f>
        <v>1068600</v>
      </c>
      <c r="L11" s="17">
        <f>Enkät!L189</f>
        <v>1087500</v>
      </c>
      <c r="M11" s="17">
        <f>Enkät!M189</f>
        <v>1102300</v>
      </c>
    </row>
    <row r="12" spans="1:15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8467300</v>
      </c>
      <c r="K12" s="17">
        <f>Enkät!K204</f>
        <v>8633700</v>
      </c>
      <c r="L12" s="17">
        <f>Enkät!L204</f>
        <v>8518600</v>
      </c>
      <c r="M12" s="17">
        <f>Enkät!M204</f>
        <v>8718000</v>
      </c>
    </row>
    <row r="13" spans="1:15">
      <c r="F13" s="17"/>
    </row>
    <row r="15" spans="1:15">
      <c r="A15" t="s">
        <v>174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44.545709187318408</v>
      </c>
      <c r="I15" s="17">
        <f t="shared" si="0"/>
        <v>46.306699999999999</v>
      </c>
      <c r="J15" s="17">
        <f t="shared" si="0"/>
        <v>50.892699999999998</v>
      </c>
      <c r="K15" s="17">
        <f t="shared" si="0"/>
        <v>50.316499999999998</v>
      </c>
      <c r="L15" s="17">
        <f t="shared" si="0"/>
        <v>50.298200000000001</v>
      </c>
      <c r="M15" s="17">
        <f t="shared" ref="M15" si="1">(SUM(M4:M8)+M11+M12)/1000000</f>
        <v>50.602200000000003</v>
      </c>
    </row>
    <row r="16" spans="1:15">
      <c r="B16" s="17"/>
      <c r="C16" s="17"/>
      <c r="D16" s="17"/>
      <c r="E16" s="17"/>
      <c r="F16" s="17">
        <f t="shared" ref="F16:L16" si="2">F15+F10</f>
        <v>360.0464662952246</v>
      </c>
      <c r="G16" s="17">
        <f t="shared" si="2"/>
        <v>371.56285543369313</v>
      </c>
      <c r="H16" s="17">
        <f t="shared" si="2"/>
        <v>388.92670918731835</v>
      </c>
      <c r="I16" s="17">
        <f t="shared" si="2"/>
        <v>398.8467</v>
      </c>
      <c r="J16" s="17">
        <f t="shared" si="2"/>
        <v>421.13569999999999</v>
      </c>
      <c r="K16" s="17">
        <f t="shared" si="2"/>
        <v>436.49150000000003</v>
      </c>
      <c r="L16" s="17">
        <f t="shared" si="2"/>
        <v>450.71719999999999</v>
      </c>
      <c r="M16" s="17">
        <f t="shared" ref="M16" si="3">M15+M10</f>
        <v>465.52619999999996</v>
      </c>
    </row>
    <row r="18" spans="1:14">
      <c r="E18" s="4"/>
      <c r="F18" s="4">
        <f t="shared" ref="F18:L18" si="4">F3</f>
        <v>2018</v>
      </c>
      <c r="G18" s="4">
        <f t="shared" si="4"/>
        <v>2019</v>
      </c>
      <c r="H18" s="4">
        <f t="shared" si="4"/>
        <v>2020</v>
      </c>
      <c r="I18" s="4">
        <f t="shared" si="4"/>
        <v>2021</v>
      </c>
      <c r="J18" s="4">
        <f t="shared" si="4"/>
        <v>2022</v>
      </c>
      <c r="K18" s="4">
        <f t="shared" si="4"/>
        <v>2023</v>
      </c>
      <c r="L18" s="4">
        <f t="shared" si="4"/>
        <v>2024</v>
      </c>
      <c r="M18" s="4">
        <f t="shared" ref="M18" si="5">M3</f>
        <v>2025</v>
      </c>
    </row>
    <row r="19" spans="1:14">
      <c r="A19" t="s">
        <v>175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334.70600000000002</v>
      </c>
      <c r="J19" s="17">
        <f>Enkät!J219/10^6</f>
        <v>348.45400000000001</v>
      </c>
      <c r="K19" s="17">
        <f>Enkät!K219/10^6</f>
        <v>361.22300000000001</v>
      </c>
      <c r="L19" s="17">
        <f>Enkät!L219/10^6</f>
        <v>372.04599999999999</v>
      </c>
      <c r="M19" s="17">
        <f>Enkät!M219/10^6</f>
        <v>382.84</v>
      </c>
    </row>
    <row r="20" spans="1:14">
      <c r="A20" t="s">
        <v>176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17.834</v>
      </c>
      <c r="J20" s="17">
        <f>(Enkät!J225+Enkät!J226)/10^6</f>
        <v>21.789000000000001</v>
      </c>
      <c r="K20" s="17">
        <f>(Enkät!K225+Enkät!K226)/10^6</f>
        <v>24.952000000000002</v>
      </c>
      <c r="L20" s="17">
        <f>(Enkät!L225+Enkät!L226)/10^6</f>
        <v>28.373000000000001</v>
      </c>
      <c r="M20" s="17">
        <f>(Enkät!M225+Enkät!M226)/10^6</f>
        <v>32.084000000000003</v>
      </c>
    </row>
    <row r="21" spans="1:14">
      <c r="A21" t="s">
        <v>174</v>
      </c>
      <c r="B21" s="17"/>
      <c r="C21" s="17"/>
      <c r="D21" s="17"/>
      <c r="E21" s="17"/>
      <c r="F21" s="17">
        <f t="shared" ref="F21:L21" si="6">F15</f>
        <v>42.5497662952246</v>
      </c>
      <c r="G21" s="17">
        <f t="shared" si="6"/>
        <v>42.220255433693119</v>
      </c>
      <c r="H21" s="17">
        <f t="shared" si="6"/>
        <v>44.545709187318408</v>
      </c>
      <c r="I21" s="17">
        <f t="shared" si="6"/>
        <v>46.306699999999999</v>
      </c>
      <c r="J21" s="17">
        <f t="shared" si="6"/>
        <v>50.892699999999998</v>
      </c>
      <c r="K21" s="17">
        <f t="shared" si="6"/>
        <v>50.316499999999998</v>
      </c>
      <c r="L21" s="17">
        <f t="shared" si="6"/>
        <v>50.298200000000001</v>
      </c>
      <c r="M21" s="17">
        <f t="shared" ref="M21" si="7">M15</f>
        <v>50.602200000000003</v>
      </c>
    </row>
    <row r="22" spans="1:14">
      <c r="A22" s="20" t="s">
        <v>177</v>
      </c>
      <c r="B22" s="17"/>
      <c r="C22" s="17"/>
      <c r="D22" s="17"/>
      <c r="E22" s="17"/>
      <c r="F22" s="17">
        <f t="shared" ref="F22:L22" si="8">SUM(F19:F21)</f>
        <v>360.0464662952246</v>
      </c>
      <c r="G22" s="17">
        <f t="shared" si="8"/>
        <v>371.56285543369313</v>
      </c>
      <c r="H22" s="17">
        <f t="shared" si="8"/>
        <v>388.92670918731835</v>
      </c>
      <c r="I22" s="17">
        <f t="shared" si="8"/>
        <v>398.8467</v>
      </c>
      <c r="J22" s="17">
        <f t="shared" si="8"/>
        <v>421.13569999999999</v>
      </c>
      <c r="K22" s="17">
        <f t="shared" si="8"/>
        <v>436.49150000000003</v>
      </c>
      <c r="L22" s="17">
        <f t="shared" si="8"/>
        <v>450.71719999999999</v>
      </c>
      <c r="M22" s="17">
        <f t="shared" ref="M22" si="9">SUM(M19:M21)</f>
        <v>465.52619999999996</v>
      </c>
    </row>
    <row r="23" spans="1:14">
      <c r="B23" s="17"/>
      <c r="C23" s="17"/>
      <c r="D23" s="17"/>
      <c r="E23" s="17"/>
      <c r="F23" s="17"/>
      <c r="G23" s="17"/>
      <c r="H23" s="17"/>
      <c r="I23" s="17"/>
      <c r="N23" s="20"/>
    </row>
    <row r="24" spans="1:14">
      <c r="A24" s="20" t="s">
        <v>178</v>
      </c>
      <c r="B24" s="17"/>
      <c r="C24" s="17"/>
      <c r="D24" s="17"/>
      <c r="E24" s="17"/>
      <c r="F24" s="32">
        <f>F22/Enkät!F30</f>
        <v>7.4569935355220787E-2</v>
      </c>
      <c r="G24" s="32">
        <f>G22/Enkät!G30</f>
        <v>7.3582354516983001E-2</v>
      </c>
      <c r="H24" s="32">
        <f>H22/Enkät!H30</f>
        <v>7.8045028866514099E-2</v>
      </c>
      <c r="I24" s="32">
        <f>I22/Enkät!I30</f>
        <v>7.4688169397203352E-2</v>
      </c>
      <c r="J24" s="32">
        <f>J22/Enkät!J30</f>
        <v>7.4612324301631325E-2</v>
      </c>
      <c r="K24" s="32">
        <f>K22/Enkät!K30</f>
        <v>7.4715326068739679E-2</v>
      </c>
      <c r="L24" s="32">
        <f>L22/Enkät!L30</f>
        <v>7.4476636115060904E-2</v>
      </c>
      <c r="M24" s="32">
        <f>M22/Enkät!M30</f>
        <v>7.411767594187757E-2</v>
      </c>
    </row>
    <row r="59" spans="6:1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4JXXJJFS64ZS-957833390-464</_dlc_DocId>
    <_dlc_DocIdUrl xmlns="465edb57-3a11-4ff8-9c43-7dc2da403828">
      <Url>https://sp.pensionsmyndigheten.se/ovr/ANSLAG/_layouts/15/DocIdRedir.aspx?ID=4JXXJJFS64ZS-957833390-464</Url>
      <Description>4JXXJJFS64ZS-957833390-464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75AD1313-C85F-40E8-94C6-3B17678F5748}"/>
</file>

<file path=customXml/itemProps2.xml><?xml version="1.0" encoding="utf-8"?>
<ds:datastoreItem xmlns:ds="http://schemas.openxmlformats.org/officeDocument/2006/customXml" ds:itemID="{F047772C-93D5-45B8-8B18-42EFC8FD8D9C}"/>
</file>

<file path=customXml/itemProps3.xml><?xml version="1.0" encoding="utf-8"?>
<ds:datastoreItem xmlns:ds="http://schemas.openxmlformats.org/officeDocument/2006/customXml" ds:itemID="{8AE56818-2548-436A-A465-83EA1A70127E}"/>
</file>

<file path=customXml/itemProps4.xml><?xml version="1.0" encoding="utf-8"?>
<ds:datastoreItem xmlns:ds="http://schemas.openxmlformats.org/officeDocument/2006/customXml" ds:itemID="{4335C320-3B1E-4D19-AEAB-000895F13034}"/>
</file>

<file path=customXml/itemProps5.xml><?xml version="1.0" encoding="utf-8"?>
<ds:datastoreItem xmlns:ds="http://schemas.openxmlformats.org/officeDocument/2006/customXml" ds:itemID="{CF42C689-F766-4839-AAF6-51E486A33D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Regeringskansliets förvaltningskontor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2021-10-21T13:58:54Z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605a93be-1b5a-4223-a7ce-3a632316c296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