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2/Juliprognos 2022/"/>
    </mc:Choice>
  </mc:AlternateContent>
  <xr:revisionPtr revIDLastSave="0" documentId="14_{1BE196A2-C2EB-43FD-B66F-561395D0385E}" xr6:coauthVersionLast="36" xr6:coauthVersionMax="36" xr10:uidLastSave="{00000000-0000-0000-0000-000000000000}"/>
  <bookViews>
    <workbookView xWindow="0" yWindow="0" windowWidth="28776" windowHeight="11196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E15" i="1" l="1"/>
  <c r="F17" i="1" l="1"/>
  <c r="J19" i="1"/>
  <c r="K17" i="1"/>
  <c r="L17" i="1"/>
  <c r="J15" i="1"/>
  <c r="F13" i="1"/>
  <c r="G19" i="1"/>
  <c r="E19" i="1"/>
  <c r="H18" i="1"/>
  <c r="I17" i="1"/>
  <c r="H17" i="1"/>
  <c r="H19" i="1"/>
  <c r="G15" i="1"/>
  <c r="G21" i="1" s="1"/>
  <c r="E21" i="1"/>
  <c r="H14" i="1"/>
  <c r="H13" i="1"/>
  <c r="H10" i="1"/>
  <c r="H12" i="1"/>
  <c r="H11" i="1"/>
  <c r="H9" i="1"/>
  <c r="F11" i="1"/>
  <c r="K11" i="1" s="1"/>
  <c r="L11" i="1" s="1"/>
  <c r="F10" i="1"/>
  <c r="F18" i="1"/>
  <c r="F9" i="1"/>
  <c r="I9" i="1" s="1"/>
  <c r="J21" i="1"/>
  <c r="K13" i="1"/>
  <c r="L13" i="1"/>
  <c r="I13" i="1"/>
  <c r="K18" i="1"/>
  <c r="F19" i="1"/>
  <c r="I18" i="1"/>
  <c r="I19" i="1"/>
  <c r="K10" i="1"/>
  <c r="L10" i="1"/>
  <c r="I10" i="1"/>
  <c r="F12" i="1"/>
  <c r="I12" i="1" s="1"/>
  <c r="F14" i="1"/>
  <c r="I14" i="1" s="1"/>
  <c r="D19" i="1"/>
  <c r="K19" i="1"/>
  <c r="L18" i="1"/>
  <c r="L19" i="1"/>
  <c r="D15" i="1"/>
  <c r="D21" i="1"/>
  <c r="I11" i="1" l="1"/>
  <c r="I15" i="1" s="1"/>
  <c r="I21" i="1" s="1"/>
  <c r="H15" i="1"/>
  <c r="H21" i="1" s="1"/>
  <c r="K14" i="1"/>
  <c r="L14" i="1" s="1"/>
  <c r="F15" i="1"/>
  <c r="F21" i="1" s="1"/>
  <c r="K12" i="1"/>
  <c r="L12" i="1" s="1"/>
  <c r="K9" i="1"/>
  <c r="K15" i="1" l="1"/>
  <c r="K21" i="1" s="1"/>
  <c r="L9" i="1"/>
  <c r="L15" i="1" s="1"/>
  <c r="L21" i="1" s="1"/>
</calcChain>
</file>

<file path=xl/sharedStrings.xml><?xml version="1.0" encoding="utf-8"?>
<sst xmlns="http://schemas.openxmlformats.org/spreadsheetml/2006/main" count="40" uniqueCount="31">
  <si>
    <t>Sammanfattande tabell över anslagsuppföljningen inom Pensionsmyndighetens ansvarsområde 2022</t>
  </si>
  <si>
    <t>Belopp anges i 1000-tals kronor</t>
  </si>
  <si>
    <t>Ingående överföringsbelopp från 2021</t>
  </si>
  <si>
    <t>Anslag år 2022</t>
  </si>
  <si>
    <t>Tilldelade medel 2022</t>
  </si>
  <si>
    <t>Prognos för 2022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</si>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</sst>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Palatino"/>
    </font>
    <font>
      <b/>
      <sz val="7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3" fontId="6" fillId="0" borderId="0" xfId="0" applyNumberFormat="1" applyFont="1" applyAlignment="1">
      <alignment horizontal="right" vertical="top" wrapText="1"/>
    </xf>
    <xf numFmtId="49" fontId="8" fillId="0" borderId="0" xfId="0" applyNumberFormat="1" applyFont="1" applyAlignment="1">
      <alignment horizontal="left" vertical="top" wrapText="1"/>
    </xf>
    <xf numFmtId="3" fontId="8" fillId="0" borderId="0" xfId="0" applyNumberFormat="1" applyFont="1" applyAlignment="1">
      <alignment horizontal="right" vertical="top" wrapText="1"/>
    </xf>
    <xf numFmtId="49" fontId="8" fillId="0" borderId="2" xfId="0" applyNumberFormat="1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right" vertical="top" wrapText="1"/>
    </xf>
    <xf numFmtId="3" fontId="6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42"/>
  <sheetViews>
    <sheetView tabSelected="1" topLeftCell="A4" zoomScale="150" zoomScaleNormal="150" workbookViewId="0">
      <selection activeCell="H14" sqref="H14"/>
    </sheetView>
  </sheetViews>
  <sheetFormatPr defaultColWidth="8.77734375" defaultRowHeight="13.2"/>
  <cols>
    <col min="1" max="1" width="6.44140625" style="1" customWidth="1"/>
    <col min="2" max="2" width="5.6640625" style="1" customWidth="1"/>
    <col min="3" max="3" width="23.5546875" style="1" customWidth="1"/>
    <col min="4" max="8" width="11.6640625" style="1" customWidth="1"/>
    <col min="9" max="9" width="11.109375" style="1" customWidth="1"/>
    <col min="10" max="10" width="10.5546875" style="1" customWidth="1"/>
    <col min="11" max="11" width="12.109375" style="1" customWidth="1"/>
    <col min="12" max="12" width="9.21875" style="1" customWidth="1"/>
    <col min="13" max="16384" width="8.77734375" style="1"/>
  </cols>
  <sheetData>
    <row r="3" spans="1:12" ht="13.8">
      <c r="A3" s="14" t="s">
        <v>0</v>
      </c>
      <c r="B3" s="15"/>
      <c r="C3" s="15"/>
      <c r="D3" s="15"/>
      <c r="E3" s="15"/>
      <c r="F3" s="15"/>
      <c r="G3" s="15"/>
      <c r="H3" s="15"/>
      <c r="I3" s="15"/>
    </row>
    <row r="4" spans="1:12">
      <c r="A4" s="2"/>
      <c r="B4" s="2"/>
      <c r="C4" s="2"/>
      <c r="D4" s="2"/>
      <c r="E4" s="2"/>
      <c r="F4" s="2"/>
      <c r="G4" s="2"/>
      <c r="H4" s="2"/>
      <c r="I4" s="2"/>
    </row>
    <row r="5" spans="1:12">
      <c r="A5" s="16" t="s">
        <v>1</v>
      </c>
      <c r="B5" s="17"/>
      <c r="C5" s="17"/>
      <c r="D5" s="17"/>
      <c r="E5" s="17"/>
      <c r="F5" s="17"/>
      <c r="G5" s="17"/>
      <c r="H5" s="17"/>
      <c r="I5" s="17"/>
    </row>
    <row r="6" spans="1:12" ht="13.8" thickBot="1">
      <c r="A6" s="2"/>
      <c r="B6" s="2"/>
      <c r="C6" s="2"/>
      <c r="D6" s="2"/>
      <c r="E6" s="2"/>
      <c r="F6" s="2"/>
      <c r="G6" s="2"/>
      <c r="H6" s="2"/>
      <c r="I6" s="2"/>
    </row>
    <row r="7" spans="1:12" ht="29.4" thickBot="1">
      <c r="A7" s="18"/>
      <c r="B7" s="18"/>
      <c r="C7" s="18"/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</row>
    <row r="8" spans="1:12">
      <c r="A8" s="19" t="s">
        <v>11</v>
      </c>
      <c r="B8" s="19"/>
      <c r="C8" s="19"/>
      <c r="D8" s="19"/>
      <c r="E8" s="19"/>
      <c r="F8" s="19"/>
      <c r="G8" s="19"/>
      <c r="H8" s="19"/>
      <c r="I8" s="19"/>
    </row>
    <row r="9" spans="1:12">
      <c r="A9" s="4" t="s">
        <v>12</v>
      </c>
      <c r="B9" s="4" t="s">
        <v>12</v>
      </c>
      <c r="C9" s="4" t="s">
        <v>13</v>
      </c>
      <c r="D9" s="5">
        <v>0</v>
      </c>
      <c r="E9" s="5">
        <v>17100400</v>
      </c>
      <c r="F9" s="5">
        <f t="shared" ref="F9:F14" si="0">D9+E9</f>
        <v>17100400</v>
      </c>
      <c r="G9" s="5">
        <v>16674200</v>
      </c>
      <c r="H9" s="5">
        <f t="shared" ref="H9:H14" si="1">E9-G9</f>
        <v>426200</v>
      </c>
      <c r="I9" s="5">
        <f t="shared" ref="I9:I13" si="2">F9-G9</f>
        <v>426200</v>
      </c>
      <c r="J9" s="5">
        <v>670820</v>
      </c>
      <c r="K9" s="5">
        <f t="shared" ref="K9:K14" si="3">F9+J9</f>
        <v>17771220</v>
      </c>
      <c r="L9" s="5">
        <f t="shared" ref="L9:L14" si="4">(K9-G9)*((K9-G9)&lt;0)</f>
        <v>0</v>
      </c>
    </row>
    <row r="10" spans="1:12">
      <c r="A10" s="4" t="s">
        <v>14</v>
      </c>
      <c r="B10" s="4" t="s">
        <v>14</v>
      </c>
      <c r="C10" s="4" t="s">
        <v>15</v>
      </c>
      <c r="D10" s="5">
        <v>-242548</v>
      </c>
      <c r="E10" s="5">
        <v>8834900</v>
      </c>
      <c r="F10" s="5">
        <f t="shared" si="0"/>
        <v>8592352</v>
      </c>
      <c r="G10" s="5">
        <v>8914700</v>
      </c>
      <c r="H10" s="5">
        <f t="shared" si="1"/>
        <v>-79800</v>
      </c>
      <c r="I10" s="5">
        <f t="shared" si="2"/>
        <v>-322348</v>
      </c>
      <c r="J10" s="5">
        <v>441745</v>
      </c>
      <c r="K10" s="5">
        <f t="shared" si="3"/>
        <v>9034097</v>
      </c>
      <c r="L10" s="5">
        <f t="shared" si="4"/>
        <v>0</v>
      </c>
    </row>
    <row r="11" spans="1:12">
      <c r="A11" s="4" t="s">
        <v>16</v>
      </c>
      <c r="B11" s="4" t="s">
        <v>16</v>
      </c>
      <c r="C11" s="4" t="s">
        <v>17</v>
      </c>
      <c r="D11" s="5">
        <v>-86231</v>
      </c>
      <c r="E11" s="5">
        <v>12234400</v>
      </c>
      <c r="F11" s="5">
        <f t="shared" si="0"/>
        <v>12148169</v>
      </c>
      <c r="G11" s="5">
        <v>12299500</v>
      </c>
      <c r="H11" s="5">
        <f t="shared" si="1"/>
        <v>-65100</v>
      </c>
      <c r="I11" s="5">
        <f t="shared" si="2"/>
        <v>-151331</v>
      </c>
      <c r="J11" s="5">
        <v>591820</v>
      </c>
      <c r="K11" s="5">
        <f t="shared" si="3"/>
        <v>12739989</v>
      </c>
      <c r="L11" s="5">
        <f t="shared" si="4"/>
        <v>0</v>
      </c>
    </row>
    <row r="12" spans="1:12">
      <c r="A12" s="4" t="s">
        <v>18</v>
      </c>
      <c r="B12" s="4" t="s">
        <v>18</v>
      </c>
      <c r="C12" s="4" t="s">
        <v>19</v>
      </c>
      <c r="D12" s="5">
        <v>-66942</v>
      </c>
      <c r="E12" s="5">
        <v>1195200</v>
      </c>
      <c r="F12" s="5">
        <f t="shared" si="0"/>
        <v>1128258</v>
      </c>
      <c r="G12" s="5">
        <v>1186000</v>
      </c>
      <c r="H12" s="5">
        <f t="shared" si="1"/>
        <v>9200</v>
      </c>
      <c r="I12" s="5">
        <f t="shared" si="2"/>
        <v>-57742</v>
      </c>
      <c r="J12" s="5">
        <v>62610</v>
      </c>
      <c r="K12" s="5">
        <f t="shared" si="3"/>
        <v>1190868</v>
      </c>
      <c r="L12" s="5">
        <f t="shared" si="4"/>
        <v>0</v>
      </c>
    </row>
    <row r="13" spans="1:12">
      <c r="A13" s="4" t="s">
        <v>20</v>
      </c>
      <c r="B13" s="4" t="s">
        <v>20</v>
      </c>
      <c r="C13" s="4" t="s">
        <v>21</v>
      </c>
      <c r="D13" s="5">
        <v>-44811</v>
      </c>
      <c r="E13" s="5">
        <v>6121000</v>
      </c>
      <c r="F13" s="5">
        <f t="shared" si="0"/>
        <v>6076189</v>
      </c>
      <c r="G13" s="5">
        <v>6121000</v>
      </c>
      <c r="H13" s="5">
        <f t="shared" si="1"/>
        <v>0</v>
      </c>
      <c r="I13" s="5">
        <f t="shared" si="2"/>
        <v>-44811</v>
      </c>
      <c r="J13" s="5">
        <v>306050</v>
      </c>
      <c r="K13" s="5">
        <f t="shared" si="3"/>
        <v>6382239</v>
      </c>
      <c r="L13" s="5">
        <f t="shared" si="4"/>
        <v>0</v>
      </c>
    </row>
    <row r="14" spans="1:12" ht="12.75" customHeight="1">
      <c r="A14" s="4" t="s">
        <v>22</v>
      </c>
      <c r="B14" s="4" t="s">
        <v>23</v>
      </c>
      <c r="C14" s="4" t="s">
        <v>24</v>
      </c>
      <c r="D14" s="5">
        <v>-10442</v>
      </c>
      <c r="E14" s="5">
        <v>865228</v>
      </c>
      <c r="F14" s="5">
        <f t="shared" si="0"/>
        <v>854786</v>
      </c>
      <c r="G14" s="5">
        <v>865228</v>
      </c>
      <c r="H14" s="5">
        <f t="shared" si="1"/>
        <v>0</v>
      </c>
      <c r="I14" s="5">
        <f>F14-G14</f>
        <v>-10442</v>
      </c>
      <c r="J14" s="5">
        <v>21006</v>
      </c>
      <c r="K14" s="5">
        <f t="shared" si="3"/>
        <v>875792</v>
      </c>
      <c r="L14" s="5">
        <f t="shared" si="4"/>
        <v>0</v>
      </c>
    </row>
    <row r="15" spans="1:12" ht="12.75" customHeight="1">
      <c r="A15" s="6"/>
      <c r="B15" s="6"/>
      <c r="C15" s="6" t="s">
        <v>25</v>
      </c>
      <c r="D15" s="7">
        <f t="shared" ref="D15:I15" si="5">SUM(D9:D14)</f>
        <v>-450974</v>
      </c>
      <c r="E15" s="7">
        <f>SUM(E9:E14)</f>
        <v>46351128</v>
      </c>
      <c r="F15" s="7">
        <f t="shared" si="5"/>
        <v>45900154</v>
      </c>
      <c r="G15" s="7">
        <f t="shared" si="5"/>
        <v>46060628</v>
      </c>
      <c r="H15" s="7">
        <f t="shared" si="5"/>
        <v>290500</v>
      </c>
      <c r="I15" s="7">
        <f t="shared" si="5"/>
        <v>-160474</v>
      </c>
      <c r="J15" s="7">
        <f t="shared" ref="J15:K15" si="6">SUM(J9:J14)</f>
        <v>2094051</v>
      </c>
      <c r="K15" s="7">
        <f t="shared" si="6"/>
        <v>47994205</v>
      </c>
      <c r="L15" s="7">
        <f>SUM(L9:L14)</f>
        <v>0</v>
      </c>
    </row>
    <row r="16" spans="1:12">
      <c r="A16" s="19" t="s">
        <v>26</v>
      </c>
      <c r="B16" s="19"/>
      <c r="C16" s="19"/>
      <c r="D16" s="19"/>
      <c r="E16" s="19"/>
      <c r="F16" s="19"/>
      <c r="G16" s="19"/>
      <c r="H16" s="19"/>
      <c r="I16" s="19"/>
    </row>
    <row r="17" spans="1:12">
      <c r="A17" s="4" t="s">
        <v>20</v>
      </c>
      <c r="B17" s="4" t="s">
        <v>20</v>
      </c>
      <c r="C17" s="4" t="s">
        <v>27</v>
      </c>
      <c r="D17" s="5">
        <v>-5206</v>
      </c>
      <c r="E17" s="5">
        <v>1029900</v>
      </c>
      <c r="F17" s="5">
        <f t="shared" ref="F17" si="7">D17+E17</f>
        <v>1024694</v>
      </c>
      <c r="G17" s="5">
        <v>1032600</v>
      </c>
      <c r="H17" s="5">
        <f>E17-G17</f>
        <v>-2700</v>
      </c>
      <c r="I17" s="5">
        <f>F17-G17</f>
        <v>-7906</v>
      </c>
      <c r="J17" s="5">
        <v>51495</v>
      </c>
      <c r="K17" s="5">
        <f>F17+J17</f>
        <v>1076189</v>
      </c>
      <c r="L17" s="5">
        <f>(K17-G17)*((K17-G17)&lt;0)</f>
        <v>0</v>
      </c>
    </row>
    <row r="18" spans="1:12">
      <c r="A18" s="4" t="s">
        <v>28</v>
      </c>
      <c r="B18" s="4" t="s">
        <v>28</v>
      </c>
      <c r="C18" s="4" t="s">
        <v>29</v>
      </c>
      <c r="D18" s="5">
        <v>0</v>
      </c>
      <c r="E18" s="5">
        <v>8467300</v>
      </c>
      <c r="F18" s="5">
        <f>D18+E18</f>
        <v>8467300</v>
      </c>
      <c r="G18" s="5">
        <v>8467300</v>
      </c>
      <c r="H18" s="5">
        <f>E18-G18</f>
        <v>0</v>
      </c>
      <c r="I18" s="5">
        <f>F18-G18</f>
        <v>0</v>
      </c>
      <c r="J18" s="5">
        <v>0</v>
      </c>
      <c r="K18" s="5">
        <f>F18+J18</f>
        <v>8467300</v>
      </c>
      <c r="L18" s="5">
        <f>(K18-G18)*((K18-G18)&lt;0)</f>
        <v>0</v>
      </c>
    </row>
    <row r="19" spans="1:12">
      <c r="A19" s="6"/>
      <c r="B19" s="6"/>
      <c r="C19" s="6" t="s">
        <v>25</v>
      </c>
      <c r="D19" s="7">
        <f t="shared" ref="D19:I19" si="8">SUM(D17:D18)</f>
        <v>-5206</v>
      </c>
      <c r="E19" s="7">
        <f t="shared" si="8"/>
        <v>9497200</v>
      </c>
      <c r="F19" s="7">
        <f t="shared" si="8"/>
        <v>9491994</v>
      </c>
      <c r="G19" s="7">
        <f t="shared" si="8"/>
        <v>9499900</v>
      </c>
      <c r="H19" s="7">
        <f t="shared" si="8"/>
        <v>-2700</v>
      </c>
      <c r="I19" s="7">
        <f t="shared" si="8"/>
        <v>-7906</v>
      </c>
      <c r="J19" s="7">
        <f t="shared" ref="J19:K19" si="9">SUM(J17:J18)</f>
        <v>51495</v>
      </c>
      <c r="K19" s="7">
        <f t="shared" si="9"/>
        <v>9543489</v>
      </c>
      <c r="L19" s="7">
        <f>SUM(L17:L18)</f>
        <v>0</v>
      </c>
    </row>
    <row r="20" spans="1:12">
      <c r="A20" s="13"/>
      <c r="B20" s="13"/>
      <c r="C20" s="13"/>
      <c r="D20" s="13"/>
      <c r="E20" s="13"/>
      <c r="F20" s="13"/>
      <c r="G20" s="13"/>
      <c r="H20" s="13"/>
      <c r="I20" s="13"/>
    </row>
    <row r="21" spans="1:12" ht="13.8" thickBot="1">
      <c r="A21" s="8"/>
      <c r="B21" s="8"/>
      <c r="C21" s="8" t="s">
        <v>30</v>
      </c>
      <c r="D21" s="9">
        <f t="shared" ref="D21:K21" si="10">D15+D19</f>
        <v>-456180</v>
      </c>
      <c r="E21" s="9">
        <f t="shared" si="10"/>
        <v>55848328</v>
      </c>
      <c r="F21" s="9">
        <f t="shared" si="10"/>
        <v>55392148</v>
      </c>
      <c r="G21" s="9">
        <f t="shared" si="10"/>
        <v>55560528</v>
      </c>
      <c r="H21" s="9">
        <f t="shared" si="10"/>
        <v>287800</v>
      </c>
      <c r="I21" s="9">
        <f t="shared" si="10"/>
        <v>-168380</v>
      </c>
      <c r="J21" s="9">
        <f t="shared" si="10"/>
        <v>2145546</v>
      </c>
      <c r="K21" s="9">
        <f t="shared" si="10"/>
        <v>57537694</v>
      </c>
      <c r="L21" s="9">
        <f>L15+L19</f>
        <v>0</v>
      </c>
    </row>
    <row r="30" spans="1:12">
      <c r="C30" s="10"/>
    </row>
    <row r="31" spans="1:12">
      <c r="C31" s="10"/>
    </row>
    <row r="32" spans="1:12">
      <c r="C32" s="10"/>
    </row>
    <row r="33" spans="3:5">
      <c r="C33" s="10"/>
    </row>
    <row r="34" spans="3:5">
      <c r="C34" s="10"/>
    </row>
    <row r="35" spans="3:5" ht="12.75" customHeight="1">
      <c r="C35" s="11"/>
      <c r="E35" s="11"/>
    </row>
    <row r="36" spans="3:5">
      <c r="C36" s="12"/>
      <c r="D36" s="12"/>
    </row>
    <row r="38" spans="3:5">
      <c r="C38" s="10"/>
    </row>
    <row r="39" spans="3:5">
      <c r="C39" s="10"/>
    </row>
    <row r="40" spans="3:5">
      <c r="C40" s="12"/>
    </row>
    <row r="42" spans="3:5">
      <c r="C42" s="12"/>
    </row>
  </sheetData>
  <mergeCells count="6">
    <mergeCell ref="A20:I20"/>
    <mergeCell ref="A3:I3"/>
    <mergeCell ref="A5:I5"/>
    <mergeCell ref="A7:C7"/>
    <mergeCell ref="A8:I8"/>
    <mergeCell ref="A16:I16"/>
  </mergeCells>
  <phoneticPr fontId="1" type="noConversion"/>
  <pageMargins left="0.78740157480314965" right="0.68" top="0.87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Budgetunderlag&amp;KFF0000 &amp;K0000002022-02-17, VER 2022-37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4JXXJJFS64ZS-957833390-509</_dlc_DocId>
    <_dlc_DocIdUrl xmlns="465edb57-3a11-4ff8-9c43-7dc2da403828">
      <Url>https://sp.pensionsmyndigheten.se/ovr/ANSLAG/_layouts/15/DocIdRedir.aspx?ID=4JXXJJFS64ZS-957833390-509</Url>
      <Description>4JXXJJFS64ZS-957833390-509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22304C-A22E-47F5-8E4B-B2D6848623CC}"/>
</file>

<file path=customXml/itemProps2.xml><?xml version="1.0" encoding="utf-8"?>
<ds:datastoreItem xmlns:ds="http://schemas.openxmlformats.org/officeDocument/2006/customXml" ds:itemID="{301C5D6B-AE9E-400C-85D7-F1A53858429A}"/>
</file>

<file path=customXml/itemProps3.xml><?xml version="1.0" encoding="utf-8"?>
<ds:datastoreItem xmlns:ds="http://schemas.openxmlformats.org/officeDocument/2006/customXml" ds:itemID="{D7E65243-AEAD-4B3E-BA0D-DD2A312F284B}"/>
</file>

<file path=customXml/itemProps4.xml><?xml version="1.0" encoding="utf-8"?>
<ds:datastoreItem xmlns:ds="http://schemas.openxmlformats.org/officeDocument/2006/customXml" ds:itemID="{099B5320-3E90-4794-A4D4-246CD6F013E5}"/>
</file>

<file path=customXml/itemProps5.xml><?xml version="1.0" encoding="utf-8"?>
<ds:datastoreItem xmlns:ds="http://schemas.openxmlformats.org/officeDocument/2006/customXml" ds:itemID="{41D34EDA-6EC6-471E-8D88-D85BF92777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2009-10-28T11:41:28Z</dcterms:created>
  <dcterms:modified xsi:type="dcterms:W3CDTF">2022-07-05T14:47:04Z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744e8e78-5b00-4dcb-adee-e2f78ed7501d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