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Oktoberprognos 2022/"/>
    </mc:Choice>
  </mc:AlternateContent>
  <xr:revisionPtr revIDLastSave="0" documentId="13_ncr:1_{4F77B0B4-538F-494E-AC3B-41D5EF6E4287}" xr6:coauthVersionLast="36" xr6:coauthVersionMax="36" xr10:uidLastSave="{00000000-0000-0000-0000-000000000000}"/>
  <bookViews>
    <workbookView xWindow="0" yWindow="0" windowWidth="38400" windowHeight="17028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N4" i="3" l="1"/>
  <c r="N15" i="3" s="1"/>
  <c r="N5" i="3"/>
  <c r="N6" i="3"/>
  <c r="N7" i="3"/>
  <c r="N8" i="3"/>
  <c r="N9" i="3"/>
  <c r="N10" i="3"/>
  <c r="N11" i="3"/>
  <c r="N12" i="3"/>
  <c r="N18" i="3"/>
  <c r="N19" i="3"/>
  <c r="N20" i="3"/>
  <c r="N16" i="3" l="1"/>
  <c r="N21" i="3"/>
  <c r="N22" i="3" s="1"/>
  <c r="N24" i="3" s="1"/>
  <c r="M4" i="3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16" i="3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16" i="3"/>
  <c r="H12" i="3"/>
  <c r="I12" i="3"/>
  <c r="J12" i="3"/>
  <c r="K12" i="3"/>
  <c r="L12" i="3"/>
  <c r="L5" i="3"/>
  <c r="F12" i="3"/>
  <c r="F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G21" i="3"/>
  <c r="G22" i="3"/>
  <c r="G24" i="3"/>
  <c r="F15" i="3"/>
  <c r="F16" i="3"/>
  <c r="H21" i="3"/>
  <c r="H22" i="3"/>
  <c r="H24" i="3"/>
  <c r="I15" i="3"/>
  <c r="I21" i="3"/>
  <c r="I22" i="3"/>
  <c r="I24" i="3"/>
  <c r="M15" i="3"/>
  <c r="M16" i="3"/>
  <c r="J15" i="3"/>
  <c r="J21" i="3"/>
  <c r="J22" i="3"/>
  <c r="J24" i="3"/>
  <c r="L15" i="3"/>
  <c r="L21" i="3"/>
  <c r="L22" i="3"/>
  <c r="L24" i="3"/>
  <c r="K15" i="3"/>
  <c r="K21" i="3"/>
  <c r="K22" i="3"/>
  <c r="K24" i="3"/>
  <c r="K16" i="3"/>
  <c r="F21" i="3"/>
  <c r="F22" i="3"/>
  <c r="F24" i="3"/>
  <c r="M21" i="3"/>
  <c r="M22" i="3"/>
  <c r="M24" i="3"/>
  <c r="I16" i="3"/>
  <c r="J16" i="3"/>
  <c r="L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<sst xmlns="http://schemas.openxmlformats.org/spreadsheetml/2006/main" count="198" uniqueCount="179">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</sst>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8" fillId="4" borderId="1" applyNumberFormat="0" applyFont="0" applyAlignment="0" applyProtection="0"/>
    <xf numFmtId="0" fontId="20" fillId="8" borderId="0" applyNumberFormat="0" applyBorder="0" applyAlignment="0" applyProtection="0"/>
    <xf numFmtId="0" fontId="36" fillId="13" borderId="2" applyNumberFormat="0" applyAlignment="0" applyProtection="0"/>
    <xf numFmtId="0" fontId="24" fillId="7" borderId="0" applyNumberFormat="0" applyBorder="0" applyAlignment="0" applyProtection="0"/>
    <xf numFmtId="0" fontId="21" fillId="5" borderId="2" applyNumberFormat="0" applyAlignment="0" applyProtection="0"/>
    <xf numFmtId="0" fontId="22" fillId="23" borderId="3" applyNumberFormat="0" applyAlignment="0" applyProtection="0"/>
    <xf numFmtId="0" fontId="20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9" fillId="24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5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26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2" applyNumberFormat="0" applyAlignment="0" applyProtection="0"/>
    <xf numFmtId="0" fontId="28" fillId="10" borderId="2" applyNumberFormat="0" applyAlignment="0" applyProtection="0"/>
    <xf numFmtId="0" fontId="22" fillId="11" borderId="3" applyNumberFormat="0" applyAlignment="0" applyProtection="0"/>
    <xf numFmtId="0" fontId="29" fillId="0" borderId="7" applyNumberFormat="0" applyFill="0" applyAlignment="0" applyProtection="0"/>
    <xf numFmtId="0" fontId="37" fillId="0" borderId="8" applyNumberFormat="0" applyFill="0" applyAlignment="0" applyProtection="0"/>
    <xf numFmtId="0" fontId="30" fillId="27" borderId="0" applyNumberFormat="0" applyBorder="0" applyAlignment="0" applyProtection="0"/>
    <xf numFmtId="169" fontId="31" fillId="0" borderId="0"/>
    <xf numFmtId="0" fontId="9" fillId="4" borderId="2" applyNumberFormat="0" applyFont="0" applyAlignment="0" applyProtection="0"/>
    <xf numFmtId="0" fontId="32" fillId="5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4" fontId="13" fillId="28" borderId="9" applyNumberFormat="0" applyProtection="0">
      <alignment vertical="center"/>
    </xf>
    <xf numFmtId="4" fontId="14" fillId="28" borderId="9" applyNumberFormat="0" applyProtection="0">
      <alignment vertical="center"/>
    </xf>
    <xf numFmtId="4" fontId="13" fillId="28" borderId="9" applyNumberFormat="0" applyProtection="0">
      <alignment horizontal="left" vertical="center" indent="1"/>
    </xf>
    <xf numFmtId="4" fontId="13" fillId="28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30" borderId="9" applyNumberFormat="0" applyProtection="0">
      <alignment horizontal="right" vertical="center"/>
    </xf>
    <xf numFmtId="4" fontId="13" fillId="31" borderId="9" applyNumberFormat="0" applyProtection="0">
      <alignment horizontal="right" vertical="center"/>
    </xf>
    <xf numFmtId="4" fontId="13" fillId="32" borderId="9" applyNumberFormat="0" applyProtection="0">
      <alignment horizontal="right" vertical="center"/>
    </xf>
    <xf numFmtId="4" fontId="13" fillId="33" borderId="9" applyNumberFormat="0" applyProtection="0">
      <alignment horizontal="right" vertical="center"/>
    </xf>
    <xf numFmtId="4" fontId="13" fillId="34" borderId="9" applyNumberFormat="0" applyProtection="0">
      <alignment horizontal="right" vertical="center"/>
    </xf>
    <xf numFmtId="4" fontId="13" fillId="35" borderId="9" applyNumberFormat="0" applyProtection="0">
      <alignment horizontal="right" vertical="center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2" fillId="39" borderId="9" applyNumberFormat="0" applyProtection="0">
      <alignment horizontal="left" vertical="center" indent="1"/>
    </xf>
    <xf numFmtId="4" fontId="13" fillId="40" borderId="13" applyNumberFormat="0" applyProtection="0">
      <alignment horizontal="left" vertical="center" indent="1"/>
    </xf>
    <xf numFmtId="4" fontId="15" fillId="41" borderId="0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6" fillId="40" borderId="9" applyNumberFormat="0" applyProtection="0">
      <alignment horizontal="left" vertical="center" indent="1"/>
    </xf>
    <xf numFmtId="4" fontId="16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45" borderId="9" applyNumberFormat="0" applyProtection="0">
      <alignment vertical="center"/>
    </xf>
    <xf numFmtId="4" fontId="14" fillId="45" borderId="9" applyNumberFormat="0" applyProtection="0">
      <alignment vertical="center"/>
    </xf>
    <xf numFmtId="4" fontId="13" fillId="45" borderId="9" applyNumberFormat="0" applyProtection="0">
      <alignment horizontal="left" vertical="center" indent="1"/>
    </xf>
    <xf numFmtId="4" fontId="13" fillId="45" borderId="9" applyNumberFormat="0" applyProtection="0">
      <alignment horizontal="left" vertical="center" indent="1"/>
    </xf>
    <xf numFmtId="4" fontId="13" fillId="40" borderId="9" applyNumberFormat="0" applyProtection="0">
      <alignment horizontal="right" vertical="center"/>
    </xf>
    <xf numFmtId="4" fontId="14" fillId="40" borderId="9" applyNumberFormat="0" applyProtection="0">
      <alignment horizontal="right" vertical="center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17" fillId="0" borderId="0"/>
    <xf numFmtId="4" fontId="11" fillId="40" borderId="9" applyNumberFormat="0" applyProtection="0">
      <alignment horizontal="right" vertical="center"/>
    </xf>
    <xf numFmtId="171" fontId="9" fillId="0" borderId="0" applyFont="0" applyFill="0" applyBorder="0" applyAlignment="0" applyProtection="0"/>
    <xf numFmtId="0" fontId="3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165" fontId="8" fillId="0" borderId="0" applyFont="0" applyFill="0" applyBorder="0" applyAlignment="0" applyProtection="0"/>
    <xf numFmtId="0" fontId="32" fillId="13" borderId="9" applyNumberFormat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>
      <protection locked="0"/>
    </xf>
    <xf numFmtId="0" fontId="43" fillId="8" borderId="0" applyNumberFormat="0" applyBorder="0" applyAlignment="0" applyProtection="0"/>
    <xf numFmtId="9" fontId="9" fillId="0" borderId="0" applyFont="0" applyFill="0" applyBorder="0" applyAlignment="0" applyProtection="0"/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" fontId="11" fillId="40" borderId="9" applyNumberFormat="0" applyProtection="0">
      <alignment horizontal="right" vertical="center"/>
    </xf>
    <xf numFmtId="4" fontId="11" fillId="40" borderId="9" applyNumberFormat="0" applyProtection="0">
      <alignment horizontal="right" vertical="center"/>
    </xf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0" fontId="9" fillId="0" borderId="0">
      <protection locked="0"/>
    </xf>
    <xf numFmtId="0" fontId="6" fillId="0" borderId="0"/>
    <xf numFmtId="0" fontId="9" fillId="0" borderId="0">
      <protection locked="0"/>
    </xf>
    <xf numFmtId="0" fontId="9" fillId="0" borderId="0">
      <protection locked="0"/>
    </xf>
    <xf numFmtId="0" fontId="6" fillId="0" borderId="0"/>
    <xf numFmtId="0" fontId="48" fillId="0" borderId="0">
      <protection locked="0"/>
    </xf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>
      <protection locked="0"/>
    </xf>
    <xf numFmtId="0" fontId="4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0" fillId="0" borderId="0">
      <protection locked="0"/>
    </xf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protection locked="0"/>
    </xf>
    <xf numFmtId="0" fontId="51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7" fillId="0" borderId="0" applyFont="0" applyFill="0" applyBorder="0" applyAlignment="0" applyProtection="0"/>
    <xf numFmtId="175" fontId="1" fillId="46" borderId="0" applyNumberFormat="0" applyFont="0" applyBorder="0" applyAlignment="0" applyProtection="0"/>
  </cellStyleXfs>
  <cellXfs count="65">
    <xf numFmtId="0" fontId="0" fillId="0" borderId="0" xfId="0"/>
    <xf numFmtId="0" fontId="8" fillId="0" borderId="0" xfId="0" applyFont="1"/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166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4" fontId="0" fillId="0" borderId="0" xfId="0" applyNumberForma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6" xfId="0" quotePrefix="1" applyNumberFormat="1" applyFont="1" applyBorder="1" applyAlignment="1">
      <alignment vertical="center"/>
    </xf>
    <xf numFmtId="167" fontId="9" fillId="0" borderId="0" xfId="0" applyNumberFormat="1" applyFont="1"/>
    <xf numFmtId="4" fontId="9" fillId="0" borderId="0" xfId="0" applyNumberFormat="1" applyFont="1"/>
    <xf numFmtId="172" fontId="9" fillId="0" borderId="0" xfId="0" applyNumberFormat="1" applyFont="1"/>
    <xf numFmtId="172" fontId="9" fillId="0" borderId="0" xfId="27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8" fillId="0" borderId="0" xfId="0" applyNumberFormat="1" applyFont="1"/>
    <xf numFmtId="0" fontId="62" fillId="0" borderId="16" xfId="0" applyFont="1" applyBorder="1" applyAlignment="1">
      <alignment vertical="center"/>
    </xf>
    <xf numFmtId="0" fontId="58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6" fontId="9" fillId="0" borderId="0" xfId="0" applyNumberFormat="1" applyFont="1"/>
    <xf numFmtId="0" fontId="62" fillId="0" borderId="0" xfId="0" applyFont="1" applyAlignment="1">
      <alignment vertical="center"/>
    </xf>
    <xf numFmtId="170" fontId="9" fillId="0" borderId="0" xfId="0" applyNumberFormat="1" applyFont="1"/>
    <xf numFmtId="3" fontId="8" fillId="0" borderId="0" xfId="0" quotePrefix="1" applyNumberFormat="1" applyFont="1" applyAlignment="1">
      <alignment horizontal="right"/>
    </xf>
    <xf numFmtId="172" fontId="9" fillId="0" borderId="0" xfId="126" applyNumberFormat="1"/>
    <xf numFmtId="173" fontId="9" fillId="0" borderId="0" xfId="143" applyNumberFormat="1"/>
    <xf numFmtId="174" fontId="9" fillId="0" borderId="0" xfId="143" applyNumberFormat="1"/>
    <xf numFmtId="0" fontId="67" fillId="0" borderId="0" xfId="0" applyFont="1" applyAlignment="1">
      <alignment vertical="center"/>
    </xf>
    <xf numFmtId="168" fontId="9" fillId="0" borderId="0" xfId="0" applyNumberFormat="1" applyFont="1"/>
    <xf numFmtId="3" fontId="8" fillId="0" borderId="0" xfId="0" applyNumberFormat="1" applyFont="1" applyProtection="1">
      <protection locked="0"/>
    </xf>
    <xf numFmtId="3" fontId="9" fillId="0" borderId="0" xfId="0" applyNumberFormat="1" applyFont="1" applyProtection="1">
      <protection locked="0"/>
    </xf>
    <xf numFmtId="0" fontId="9" fillId="0" borderId="0" xfId="223" applyFont="1">
      <protection locked="0"/>
    </xf>
    <xf numFmtId="0" fontId="9" fillId="0" borderId="0" xfId="0" applyFont="1" applyProtection="1">
      <protection locked="0"/>
    </xf>
    <xf numFmtId="167" fontId="9" fillId="0" borderId="0" xfId="255" applyNumberFormat="1" applyFont="1">
      <protection locked="0"/>
    </xf>
    <xf numFmtId="3" fontId="9" fillId="0" borderId="0" xfId="172" applyNumberFormat="1" applyFont="1">
      <protection locked="0"/>
    </xf>
    <xf numFmtId="0" fontId="69" fillId="0" borderId="16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68" fillId="0" borderId="16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69" applyNumberFormat="1" applyFont="1"/>
    <xf numFmtId="0" fontId="70" fillId="0" borderId="0" xfId="0" applyFont="1"/>
    <xf numFmtId="169" fontId="73" fillId="0" borderId="0" xfId="69" applyFont="1"/>
    <xf numFmtId="3" fontId="68" fillId="0" borderId="0" xfId="69" applyNumberFormat="1" applyFont="1"/>
    <xf numFmtId="168" fontId="68" fillId="0" borderId="0" xfId="69" applyNumberFormat="1" applyFont="1"/>
    <xf numFmtId="2" fontId="68" fillId="0" borderId="0" xfId="69" applyNumberFormat="1" applyFont="1"/>
    <xf numFmtId="169" fontId="68" fillId="0" borderId="0" xfId="69" applyFont="1"/>
    <xf numFmtId="0" fontId="69" fillId="0" borderId="0" xfId="0" applyFont="1" applyAlignment="1">
      <alignment vertical="center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272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Varningstext" xfId="123" builtinId="11" customBuiltin="1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348.16699999999997</c:v>
                </c:pt>
                <c:pt idx="5">
                  <c:v>359.82499999999999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23.518999999999998</c:v>
                </c:pt>
                <c:pt idx="5">
                  <c:v>23.904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55.011099999999999</c:v>
                </c:pt>
                <c:pt idx="5">
                  <c:v>65.329899999999995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Diagram!$F$19:$N$19</c15:sqref>
                  </c15:fullRef>
                </c:ext>
              </c:extLst>
              <c:f>Diagram!$G$19:$N$19</c:f>
              <c:numCache>
                <c:formatCode>#,##0</c:formatCode>
                <c:ptCount val="8"/>
                <c:pt idx="0">
                  <c:v>317.6277</c:v>
                </c:pt>
                <c:pt idx="1">
                  <c:v>329.3646</c:v>
                </c:pt>
                <c:pt idx="2">
                  <c:v>334.56310000000002</c:v>
                </c:pt>
                <c:pt idx="3">
                  <c:v>348.16699999999997</c:v>
                </c:pt>
                <c:pt idx="4">
                  <c:v>359.82499999999999</c:v>
                </c:pt>
                <c:pt idx="5">
                  <c:v>370.291</c:v>
                </c:pt>
                <c:pt idx="6">
                  <c:v>383.83100000000002</c:v>
                </c:pt>
                <c:pt idx="7">
                  <c:v>395.798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Diagram!$F$20:$N$20</c15:sqref>
                  </c15:fullRef>
                </c:ext>
              </c:extLst>
              <c:f>Diagram!$G$20:$N$20</c:f>
              <c:numCache>
                <c:formatCode>#,##0</c:formatCode>
                <c:ptCount val="8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23.518999999999998</c:v>
                </c:pt>
                <c:pt idx="4">
                  <c:v>23.904</c:v>
                </c:pt>
                <c:pt idx="5">
                  <c:v>26.140999999999998</c:v>
                </c:pt>
                <c:pt idx="6">
                  <c:v>28.977</c:v>
                </c:pt>
                <c:pt idx="7">
                  <c:v>31.677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Diagram!$F$21:$N$21</c15:sqref>
                  </c15:fullRef>
                </c:ext>
              </c:extLst>
              <c:f>Diagram!$G$21:$N$21</c:f>
              <c:numCache>
                <c:formatCode>#,##0</c:formatCode>
                <c:ptCount val="8"/>
                <c:pt idx="0">
                  <c:v>42.220255433693119</c:v>
                </c:pt>
                <c:pt idx="1">
                  <c:v>44.545709187318408</c:v>
                </c:pt>
                <c:pt idx="2">
                  <c:v>46.326924687511593</c:v>
                </c:pt>
                <c:pt idx="3">
                  <c:v>55.011099999999999</c:v>
                </c:pt>
                <c:pt idx="4">
                  <c:v>65.329899999999995</c:v>
                </c:pt>
                <c:pt idx="5">
                  <c:v>67.385199999999998</c:v>
                </c:pt>
                <c:pt idx="6">
                  <c:v>66.564499999999995</c:v>
                </c:pt>
                <c:pt idx="7">
                  <c:v>64.989599999999996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Diagram!$F$22:$N$22</c15:sqref>
                  </c15:fullRef>
                </c:ext>
              </c:extLst>
              <c:f>Diagram!$G$22:$N$22</c:f>
              <c:numCache>
                <c:formatCode>#,##0</c:formatCode>
                <c:ptCount val="8"/>
                <c:pt idx="0">
                  <c:v>371.56285543369313</c:v>
                </c:pt>
                <c:pt idx="1">
                  <c:v>388.92670918731835</c:v>
                </c:pt>
                <c:pt idx="2">
                  <c:v>398.72702468751163</c:v>
                </c:pt>
                <c:pt idx="3">
                  <c:v>426.69709999999998</c:v>
                </c:pt>
                <c:pt idx="4">
                  <c:v>449.05889999999999</c:v>
                </c:pt>
                <c:pt idx="5">
                  <c:v>463.81720000000001</c:v>
                </c:pt>
                <c:pt idx="6">
                  <c:v>479.3725</c:v>
                </c:pt>
                <c:pt idx="7">
                  <c:v>492.46460000000002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172" activePane="bottomRight" state="frozen"/>
      <selection pane="topRight" activeCell="B1" sqref="B1"/>
      <selection pane="bottomLeft" activeCell="A4" sqref="A4"/>
      <selection pane="bottomRight" activeCell="O187" sqref="O187"/>
    </sheetView>
  </sheetViews>
  <sheetFormatPr defaultColWidth="9.109375" defaultRowHeight="13.2" x14ac:dyDescent="0.25"/>
  <cols>
    <col min="1" max="1" width="0.44140625" style="6" customWidth="1"/>
    <col min="2" max="2" width="2.5546875" style="6" customWidth="1"/>
    <col min="3" max="3" width="1.6640625" style="6" customWidth="1"/>
    <col min="4" max="4" width="2" style="6" customWidth="1"/>
    <col min="5" max="5" width="47.109375" style="6" customWidth="1"/>
    <col min="6" max="11" width="13.6640625" style="6" customWidth="1"/>
    <col min="12" max="13" width="13.44140625" style="6" customWidth="1"/>
    <col min="14" max="14" width="13.88671875" style="6" customWidth="1"/>
    <col min="15" max="16384" width="9.109375" style="6"/>
  </cols>
  <sheetData>
    <row r="1" spans="1:14" s="3" customFormat="1" ht="17.399999999999999" x14ac:dyDescent="0.3">
      <c r="A1" s="23" t="s">
        <v>0</v>
      </c>
    </row>
    <row r="2" spans="1:14" s="3" customFormat="1" ht="13.5" customHeight="1" x14ac:dyDescent="0.3">
      <c r="A2" s="24"/>
      <c r="C2" s="22"/>
      <c r="D2" s="22"/>
      <c r="E2" s="22"/>
    </row>
    <row r="3" spans="1:14" s="3" customFormat="1" ht="15.6" x14ac:dyDescent="0.3">
      <c r="A3" s="25" t="s">
        <v>1</v>
      </c>
      <c r="B3" s="22"/>
      <c r="C3" s="22"/>
      <c r="D3" s="22"/>
      <c r="E3" s="22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4" ht="15.6" x14ac:dyDescent="0.3">
      <c r="A4" s="8"/>
      <c r="B4" s="22"/>
      <c r="C4" s="22"/>
      <c r="D4" s="22"/>
      <c r="E4" s="22"/>
    </row>
    <row r="5" spans="1:14" ht="15.6" x14ac:dyDescent="0.3">
      <c r="A5" s="8"/>
      <c r="B5" s="22" t="s">
        <v>2</v>
      </c>
      <c r="C5" s="22"/>
      <c r="D5" s="22"/>
      <c r="E5" s="22"/>
      <c r="F5" s="18">
        <v>4.8449725571437341</v>
      </c>
      <c r="G5" s="18">
        <v>3.8208242024225347</v>
      </c>
      <c r="H5" s="18">
        <v>0.77933029937333753</v>
      </c>
      <c r="I5" s="18">
        <v>5.9079328801831865</v>
      </c>
      <c r="J5" s="18">
        <v>5.6781632736464305</v>
      </c>
      <c r="K5" s="18">
        <v>3.9766512076337079</v>
      </c>
      <c r="L5" s="18">
        <v>4.142195407042637</v>
      </c>
      <c r="M5" s="18">
        <v>4.3165215125355427</v>
      </c>
      <c r="N5" s="18">
        <v>4.9135670715510837</v>
      </c>
    </row>
    <row r="6" spans="1:14" ht="15.6" x14ac:dyDescent="0.3">
      <c r="A6" s="8"/>
      <c r="B6" s="22" t="s">
        <v>3</v>
      </c>
      <c r="C6" s="22"/>
      <c r="D6" s="22"/>
      <c r="E6" s="22"/>
      <c r="F6" s="18">
        <v>2.7519051651142989</v>
      </c>
      <c r="G6" s="18">
        <v>3.9142974866089864</v>
      </c>
      <c r="H6" s="18">
        <v>4.6292663789721411</v>
      </c>
      <c r="I6" s="18">
        <v>2.7371578552680909</v>
      </c>
      <c r="J6" s="18">
        <v>3.6131386861313786</v>
      </c>
      <c r="K6" s="18">
        <v>2.5713279323705596</v>
      </c>
      <c r="L6" s="18">
        <v>3.0906593406593519</v>
      </c>
      <c r="M6" s="18">
        <v>3.3311125916055895</v>
      </c>
      <c r="N6" s="18">
        <v>3.5460992907801359</v>
      </c>
    </row>
    <row r="7" spans="1:14" ht="15.6" x14ac:dyDescent="0.3">
      <c r="A7" s="8"/>
      <c r="B7" s="22"/>
      <c r="C7" s="22"/>
      <c r="D7" s="22"/>
      <c r="E7" s="22"/>
      <c r="F7" s="3"/>
      <c r="G7" s="3"/>
      <c r="H7" s="3"/>
      <c r="I7" s="3"/>
      <c r="J7" s="3"/>
      <c r="K7" s="3"/>
      <c r="L7" s="3"/>
      <c r="M7" s="3"/>
      <c r="N7" s="3"/>
    </row>
    <row r="8" spans="1:14" ht="15.6" x14ac:dyDescent="0.3">
      <c r="A8" s="8"/>
      <c r="B8" s="22" t="s">
        <v>4</v>
      </c>
      <c r="C8" s="22"/>
      <c r="D8" s="22"/>
      <c r="E8" s="22"/>
      <c r="F8" s="18">
        <v>1.502305817910865</v>
      </c>
      <c r="G8" s="18">
        <v>0.66265896871218199</v>
      </c>
      <c r="H8" s="18">
        <v>-1.235784535940232</v>
      </c>
      <c r="I8" s="18">
        <v>0.94791458790659533</v>
      </c>
      <c r="J8" s="18">
        <v>2.9732134031827506</v>
      </c>
      <c r="K8" s="18">
        <v>9.9829138589724309E-2</v>
      </c>
      <c r="L8" s="18">
        <v>0.41042557680135427</v>
      </c>
      <c r="M8" s="18">
        <v>0.80412568045078459</v>
      </c>
      <c r="N8" s="18">
        <v>1.3547824768834316</v>
      </c>
    </row>
    <row r="9" spans="1:14" ht="15.6" x14ac:dyDescent="0.3">
      <c r="A9" s="8"/>
      <c r="B9" s="22" t="s">
        <v>5</v>
      </c>
      <c r="C9" s="22"/>
      <c r="D9" s="22"/>
      <c r="E9" s="22"/>
      <c r="F9" s="4">
        <v>5040.3</v>
      </c>
      <c r="G9" s="4">
        <v>5073.7</v>
      </c>
      <c r="H9" s="4">
        <v>5011</v>
      </c>
      <c r="I9" s="4">
        <v>5058.5</v>
      </c>
      <c r="J9" s="4">
        <v>5208.8999999999996</v>
      </c>
      <c r="K9" s="4">
        <v>5214.1000000000004</v>
      </c>
      <c r="L9" s="4">
        <v>5235.5</v>
      </c>
      <c r="M9" s="4">
        <v>5277.6</v>
      </c>
      <c r="N9" s="4">
        <v>5349.1</v>
      </c>
    </row>
    <row r="10" spans="1:14" ht="15.6" x14ac:dyDescent="0.3">
      <c r="A10" s="8"/>
      <c r="B10" s="22"/>
      <c r="C10" s="22"/>
      <c r="D10" s="22"/>
      <c r="E10" s="22"/>
      <c r="F10" s="3"/>
      <c r="G10" s="3"/>
      <c r="H10" s="3"/>
      <c r="I10" s="3"/>
      <c r="J10" s="3"/>
      <c r="K10" s="3"/>
      <c r="L10" s="3"/>
      <c r="M10" s="3"/>
      <c r="N10" s="3"/>
    </row>
    <row r="11" spans="1:14" ht="15.6" x14ac:dyDescent="0.3">
      <c r="A11" s="8"/>
      <c r="B11" s="22" t="s">
        <v>6</v>
      </c>
      <c r="C11" s="22"/>
      <c r="D11" s="22"/>
      <c r="E11" s="22"/>
      <c r="F11" s="18">
        <v>6.5156910750055639</v>
      </c>
      <c r="G11" s="18">
        <v>6.9660407804019355</v>
      </c>
      <c r="H11" s="18">
        <v>8.5351829880441734</v>
      </c>
      <c r="I11" s="18">
        <v>8.8114938799055391</v>
      </c>
      <c r="J11" s="18">
        <v>7.4073415696382536</v>
      </c>
      <c r="K11" s="18">
        <v>7.6611117998122795</v>
      </c>
      <c r="L11" s="18">
        <v>8.0119476412193613</v>
      </c>
      <c r="M11" s="18">
        <v>7.8534762719558611</v>
      </c>
      <c r="N11" s="18">
        <v>7.2013462405884603</v>
      </c>
    </row>
    <row r="12" spans="1:14" ht="15.6" x14ac:dyDescent="0.3">
      <c r="A12" s="8"/>
      <c r="B12" s="22"/>
      <c r="C12" s="22"/>
      <c r="D12" s="22"/>
      <c r="E12" s="22"/>
      <c r="F12" s="3"/>
      <c r="G12" s="3"/>
      <c r="H12" s="3"/>
      <c r="I12" s="3"/>
      <c r="J12" s="3"/>
      <c r="K12" s="3"/>
      <c r="L12" s="3"/>
      <c r="M12" s="3"/>
      <c r="N12" s="3"/>
    </row>
    <row r="13" spans="1:14" ht="15.6" x14ac:dyDescent="0.3">
      <c r="A13" s="8"/>
      <c r="B13" s="22" t="s">
        <v>7</v>
      </c>
      <c r="C13" s="22"/>
      <c r="D13" s="22"/>
      <c r="E13" s="22"/>
      <c r="F13" s="18">
        <v>1.9527490608798104</v>
      </c>
      <c r="G13" s="18">
        <v>1.7844092570036496</v>
      </c>
      <c r="H13" s="18">
        <v>0.49661939807337241</v>
      </c>
      <c r="I13" s="18">
        <v>2.1642057632769607</v>
      </c>
      <c r="J13" s="18">
        <v>8.374369882572342</v>
      </c>
      <c r="K13" s="18">
        <v>6.54424219611216</v>
      </c>
      <c r="L13" s="18">
        <v>0.87314204961264075</v>
      </c>
      <c r="M13" s="18">
        <v>1.7586871138018045</v>
      </c>
      <c r="N13" s="18">
        <v>1.8241715016225735</v>
      </c>
    </row>
    <row r="14" spans="1:14" ht="15.6" x14ac:dyDescent="0.3">
      <c r="A14" s="8"/>
      <c r="B14" s="22"/>
      <c r="C14" s="22"/>
      <c r="D14" s="22"/>
      <c r="E14" s="22"/>
      <c r="F14" s="3"/>
      <c r="G14" s="3"/>
      <c r="H14" s="3"/>
      <c r="I14" s="3"/>
      <c r="J14" s="3"/>
      <c r="K14" s="3"/>
      <c r="L14" s="3"/>
      <c r="M14" s="3"/>
      <c r="N14" s="3"/>
    </row>
    <row r="15" spans="1:14" ht="15.6" x14ac:dyDescent="0.3">
      <c r="A15" s="8"/>
      <c r="B15" s="22" t="s">
        <v>8</v>
      </c>
      <c r="C15" s="22"/>
      <c r="D15" s="22"/>
      <c r="E15" s="22"/>
      <c r="F15" s="19">
        <v>170.73</v>
      </c>
      <c r="G15" s="19">
        <v>175.96</v>
      </c>
      <c r="H15" s="19">
        <v>182.58</v>
      </c>
      <c r="I15" s="19">
        <v>186.52</v>
      </c>
      <c r="J15" s="19">
        <v>194.19</v>
      </c>
      <c r="K15" s="19">
        <v>203.13</v>
      </c>
      <c r="L15" s="19">
        <v>210.54</v>
      </c>
      <c r="M15" s="19">
        <v>218.09</v>
      </c>
      <c r="N15" s="19">
        <v>226.12</v>
      </c>
    </row>
    <row r="16" spans="1:14" ht="15.6" x14ac:dyDescent="0.3">
      <c r="A16" s="8"/>
      <c r="B16" s="22" t="s">
        <v>9</v>
      </c>
      <c r="C16" s="22"/>
      <c r="D16" s="22"/>
      <c r="E16" s="22"/>
      <c r="F16" s="19"/>
      <c r="G16" s="20"/>
      <c r="H16" s="19"/>
      <c r="I16" s="20"/>
      <c r="J16"/>
      <c r="K16"/>
      <c r="L16"/>
      <c r="M16"/>
      <c r="N16"/>
    </row>
    <row r="17" spans="1:14" ht="15.6" x14ac:dyDescent="0.3">
      <c r="A17" s="8"/>
      <c r="B17" s="3"/>
      <c r="C17" s="22"/>
      <c r="D17" s="22"/>
      <c r="E17" s="22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.6" x14ac:dyDescent="0.3">
      <c r="A18" s="8"/>
      <c r="B18" s="22" t="s">
        <v>10</v>
      </c>
      <c r="C18" s="22"/>
      <c r="D18" s="22"/>
      <c r="E18" s="22"/>
      <c r="F18" s="4">
        <v>45500</v>
      </c>
      <c r="G18" s="4">
        <v>46500</v>
      </c>
      <c r="H18" s="4">
        <v>47300</v>
      </c>
      <c r="I18" s="4">
        <v>47600</v>
      </c>
      <c r="J18" s="4">
        <v>48300</v>
      </c>
      <c r="K18" s="4">
        <v>52500</v>
      </c>
      <c r="L18" s="4">
        <v>55700</v>
      </c>
      <c r="M18" s="4">
        <v>56200</v>
      </c>
      <c r="N18" s="4">
        <v>57200</v>
      </c>
    </row>
    <row r="19" spans="1:14" ht="15.6" x14ac:dyDescent="0.3">
      <c r="A19" s="8"/>
      <c r="B19" s="22" t="s">
        <v>11</v>
      </c>
      <c r="C19" s="22"/>
      <c r="D19" s="22"/>
      <c r="E19" s="22"/>
      <c r="F19" s="4">
        <v>62500</v>
      </c>
      <c r="G19" s="4">
        <v>64400</v>
      </c>
      <c r="H19" s="4">
        <v>66800</v>
      </c>
      <c r="I19" s="4">
        <v>68200</v>
      </c>
      <c r="J19" s="4">
        <v>71000</v>
      </c>
      <c r="K19" s="4">
        <v>74300</v>
      </c>
      <c r="L19" s="4">
        <v>77000</v>
      </c>
      <c r="M19" s="4">
        <v>79800</v>
      </c>
      <c r="N19" s="4">
        <v>82700</v>
      </c>
    </row>
    <row r="20" spans="1:14" ht="15.6" x14ac:dyDescent="0.3">
      <c r="A20" s="8"/>
      <c r="B20" s="22"/>
      <c r="C20" s="22"/>
      <c r="D20" s="22"/>
      <c r="E20" s="22"/>
      <c r="F20" s="3"/>
      <c r="G20" s="3"/>
      <c r="H20" s="3"/>
      <c r="I20" s="3"/>
      <c r="J20" s="3"/>
      <c r="K20" s="3"/>
      <c r="L20" s="3"/>
      <c r="M20" s="3"/>
      <c r="N20" s="3"/>
    </row>
    <row r="21" spans="1:14" ht="15.6" x14ac:dyDescent="0.3">
      <c r="A21" s="8"/>
      <c r="B21" s="22" t="s">
        <v>12</v>
      </c>
      <c r="C21" s="22"/>
      <c r="D21" s="22"/>
      <c r="E21" s="22"/>
      <c r="F21" s="18">
        <v>0.9462713205704576</v>
      </c>
      <c r="G21" s="18">
        <v>1.5595549847380541</v>
      </c>
      <c r="H21" s="18">
        <v>1.5356063592169233</v>
      </c>
      <c r="I21" s="18">
        <v>1.2422561182731329</v>
      </c>
      <c r="J21" s="18">
        <v>1.6807528238884206</v>
      </c>
      <c r="K21" s="18">
        <v>4.170136542903391</v>
      </c>
      <c r="L21" s="18">
        <v>2</v>
      </c>
      <c r="M21" s="18">
        <v>2</v>
      </c>
      <c r="N21" s="18">
        <v>2</v>
      </c>
    </row>
    <row r="22" spans="1:14" ht="15.6" x14ac:dyDescent="0.3">
      <c r="A22" s="8"/>
      <c r="B22" s="22"/>
      <c r="C22" s="22"/>
      <c r="D22" s="22"/>
      <c r="E22" s="22"/>
      <c r="F22" s="3"/>
      <c r="G22" s="3"/>
      <c r="H22" s="3"/>
      <c r="I22" s="3"/>
      <c r="J22" s="3"/>
      <c r="K22" s="3"/>
      <c r="L22" s="3"/>
      <c r="M22" s="3"/>
      <c r="N22" s="3"/>
    </row>
    <row r="23" spans="1:14" ht="15.6" x14ac:dyDescent="0.3">
      <c r="A23" s="8"/>
      <c r="B23" s="22" t="s">
        <v>13</v>
      </c>
      <c r="C23" s="22"/>
      <c r="D23" s="22"/>
      <c r="E23" s="22"/>
      <c r="F23" s="18">
        <v>-0.69</v>
      </c>
      <c r="G23" s="18">
        <v>-0.42</v>
      </c>
      <c r="H23" s="18">
        <v>-0.14000000000000001</v>
      </c>
      <c r="I23" s="18">
        <v>-0.19</v>
      </c>
      <c r="J23" s="18">
        <v>0.73</v>
      </c>
      <c r="K23" s="18">
        <v>1.93</v>
      </c>
      <c r="L23" s="18">
        <v>1.48</v>
      </c>
      <c r="M23" s="18">
        <v>1.45</v>
      </c>
      <c r="N23" s="18">
        <v>1.52</v>
      </c>
    </row>
    <row r="24" spans="1:14" ht="15.6" x14ac:dyDescent="0.3">
      <c r="A24" s="8"/>
      <c r="B24" s="22" t="s">
        <v>14</v>
      </c>
      <c r="C24" s="22"/>
      <c r="D24" s="22"/>
      <c r="E24" s="22"/>
      <c r="F24" s="18">
        <v>-0.68</v>
      </c>
      <c r="G24" s="18">
        <v>-0.41</v>
      </c>
      <c r="H24" s="18">
        <v>-0.15</v>
      </c>
      <c r="I24" s="18">
        <v>-0.18</v>
      </c>
      <c r="J24" s="18">
        <v>0.84</v>
      </c>
      <c r="K24" s="18">
        <v>1.87</v>
      </c>
      <c r="L24" s="18">
        <v>1.45</v>
      </c>
      <c r="M24" s="18">
        <v>1.45</v>
      </c>
      <c r="N24" s="18">
        <v>1.53</v>
      </c>
    </row>
    <row r="25" spans="1:14" ht="15.6" x14ac:dyDescent="0.3">
      <c r="A25" s="8"/>
      <c r="B25" s="22" t="s">
        <v>15</v>
      </c>
      <c r="C25" s="22"/>
      <c r="D25" s="22"/>
      <c r="E25" s="22"/>
      <c r="F25" s="18">
        <v>0.08</v>
      </c>
      <c r="G25" s="18">
        <v>-0.35</v>
      </c>
      <c r="H25" s="18">
        <v>-0.28999999999999998</v>
      </c>
      <c r="I25" s="18">
        <v>-0.04</v>
      </c>
      <c r="J25" s="18">
        <v>1.56</v>
      </c>
      <c r="K25" s="18">
        <v>2.16</v>
      </c>
      <c r="L25" s="18">
        <v>2.13</v>
      </c>
      <c r="M25" s="18">
        <v>2.19</v>
      </c>
      <c r="N25" s="18">
        <v>2.2999999999999998</v>
      </c>
    </row>
    <row r="26" spans="1:14" ht="15.6" x14ac:dyDescent="0.3">
      <c r="A26" s="8"/>
      <c r="B26" s="22" t="s">
        <v>16</v>
      </c>
      <c r="C26" s="22"/>
      <c r="D26" s="22"/>
      <c r="E26" s="22"/>
      <c r="F26" s="18">
        <v>0.65</v>
      </c>
      <c r="G26" s="18">
        <v>0.09</v>
      </c>
      <c r="H26" s="18">
        <v>-0.04</v>
      </c>
      <c r="I26" s="18">
        <v>0.27</v>
      </c>
      <c r="J26" s="18">
        <v>1.5</v>
      </c>
      <c r="K26" s="18">
        <v>2.0299999999999998</v>
      </c>
      <c r="L26" s="18">
        <v>2.12</v>
      </c>
      <c r="M26" s="18">
        <v>2.25</v>
      </c>
      <c r="N26" s="18">
        <v>2.38</v>
      </c>
    </row>
    <row r="27" spans="1:14" ht="15.6" x14ac:dyDescent="0.3">
      <c r="A27" s="8"/>
      <c r="B27" s="22"/>
      <c r="C27" s="22"/>
      <c r="D27" s="22"/>
      <c r="E27" s="22"/>
      <c r="F27" s="3"/>
      <c r="G27" s="3"/>
      <c r="H27" s="3"/>
      <c r="I27" s="3"/>
      <c r="J27" s="3"/>
      <c r="K27" s="3"/>
      <c r="L27" s="3"/>
      <c r="M27" s="3"/>
      <c r="N27" s="3"/>
    </row>
    <row r="28" spans="1:14" ht="15.6" x14ac:dyDescent="0.3">
      <c r="A28" s="8"/>
      <c r="B28" s="22" t="s">
        <v>17</v>
      </c>
      <c r="C28" s="22"/>
      <c r="D28" s="22"/>
      <c r="E28" s="22"/>
      <c r="F28" s="18">
        <v>3.3196436149738995</v>
      </c>
      <c r="G28" s="18">
        <v>2.1579496731811476</v>
      </c>
      <c r="H28" s="18">
        <v>-2.3372091688138918</v>
      </c>
      <c r="I28" s="18">
        <v>5.0750767130263164</v>
      </c>
      <c r="J28" s="18">
        <v>2.6703685544607003</v>
      </c>
      <c r="K28" s="18">
        <v>-0.12746640335377091</v>
      </c>
      <c r="L28" s="18">
        <v>2.0347938272728738</v>
      </c>
      <c r="M28" s="18">
        <v>2.5085290844409025</v>
      </c>
      <c r="N28" s="18">
        <v>3.0182233281230042</v>
      </c>
    </row>
    <row r="29" spans="1:14" ht="15.6" x14ac:dyDescent="0.3">
      <c r="A29" s="8"/>
      <c r="B29" s="22" t="s">
        <v>18</v>
      </c>
      <c r="C29" s="22"/>
      <c r="D29" s="22"/>
      <c r="E29" s="22"/>
      <c r="F29" s="18">
        <v>4.3936836743210028</v>
      </c>
      <c r="G29" s="18">
        <v>4.5836572909836226</v>
      </c>
      <c r="H29" s="18">
        <v>-0.21944229851796893</v>
      </c>
      <c r="I29" s="18">
        <v>8.2022801058561079</v>
      </c>
      <c r="J29" s="18">
        <v>9.0609068946422067</v>
      </c>
      <c r="K29" s="18">
        <v>3.187140589586579</v>
      </c>
      <c r="L29" s="18">
        <v>2.8709528287592656</v>
      </c>
      <c r="M29" s="18">
        <v>4.157501892080373</v>
      </c>
      <c r="N29" s="18">
        <v>4.8145517687211425</v>
      </c>
    </row>
    <row r="30" spans="1:14" ht="15.6" x14ac:dyDescent="0.3">
      <c r="A30" s="8"/>
      <c r="B30" s="22" t="s">
        <v>19</v>
      </c>
      <c r="C30" s="22"/>
      <c r="D30" s="22"/>
      <c r="E30" s="22"/>
      <c r="F30" s="4">
        <v>4828.3059999999996</v>
      </c>
      <c r="G30" s="4">
        <v>5049.6189999999997</v>
      </c>
      <c r="H30" s="4">
        <v>5038.5379999999996</v>
      </c>
      <c r="I30" s="4">
        <v>5451.8130000000001</v>
      </c>
      <c r="J30" s="4">
        <v>5945.7966999999999</v>
      </c>
      <c r="K30" s="4">
        <v>6135.2975999999999</v>
      </c>
      <c r="L30" s="4">
        <v>6311.4390999999996</v>
      </c>
      <c r="M30" s="4">
        <v>6573.8373000000001</v>
      </c>
      <c r="N30" s="4">
        <v>6890.3380999999999</v>
      </c>
    </row>
    <row r="31" spans="1:14" ht="15.6" x14ac:dyDescent="0.3">
      <c r="A31" s="8"/>
      <c r="B31" s="13"/>
      <c r="C31" s="8"/>
      <c r="D31" s="8"/>
      <c r="E31" s="8"/>
    </row>
    <row r="32" spans="1:14" ht="15.6" x14ac:dyDescent="0.3">
      <c r="A32" s="8"/>
      <c r="C32" s="8"/>
      <c r="D32" s="8"/>
      <c r="E32" s="8"/>
    </row>
    <row r="33" spans="1:14" s="28" customFormat="1" ht="18" x14ac:dyDescent="0.35">
      <c r="A33" s="26" t="s">
        <v>20</v>
      </c>
      <c r="B33" s="27"/>
      <c r="F33" s="26">
        <v>2018</v>
      </c>
      <c r="G33" s="26">
        <v>2019</v>
      </c>
      <c r="H33" s="26">
        <v>2020</v>
      </c>
      <c r="I33" s="26">
        <v>2021</v>
      </c>
      <c r="J33" s="26">
        <v>2022</v>
      </c>
      <c r="K33" s="26">
        <v>2023</v>
      </c>
      <c r="L33" s="26">
        <v>2024</v>
      </c>
      <c r="M33" s="26">
        <v>2025</v>
      </c>
      <c r="N33" s="26">
        <v>2026</v>
      </c>
    </row>
    <row r="34" spans="1:14" ht="15.6" x14ac:dyDescent="0.3">
      <c r="A34" s="8"/>
      <c r="B34" s="8"/>
      <c r="C34" s="8"/>
      <c r="D34" s="8"/>
      <c r="E34" s="8"/>
    </row>
    <row r="35" spans="1:14" s="1" customFormat="1" ht="42.75" customHeight="1" x14ac:dyDescent="0.25">
      <c r="A35" s="29" t="s">
        <v>21</v>
      </c>
      <c r="B35" s="30"/>
      <c r="C35" s="30"/>
      <c r="D35" s="30"/>
      <c r="E35" s="30"/>
      <c r="G35" s="31"/>
      <c r="H35" s="31"/>
    </row>
    <row r="36" spans="1:14" s="3" customFormat="1" ht="19.5" customHeight="1" thickBot="1" x14ac:dyDescent="0.35">
      <c r="A36" s="25"/>
      <c r="B36" s="32" t="s">
        <v>22</v>
      </c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</row>
    <row r="37" spans="1:14" s="3" customFormat="1" ht="16.2" thickTop="1" x14ac:dyDescent="0.3">
      <c r="A37" s="25"/>
      <c r="B37" s="22"/>
      <c r="C37" s="25" t="s">
        <v>23</v>
      </c>
      <c r="D37" s="25"/>
      <c r="E37" s="25"/>
      <c r="F37" s="31">
        <v>13142095</v>
      </c>
      <c r="G37" s="31">
        <v>13174828</v>
      </c>
      <c r="H37" s="31">
        <v>14385887</v>
      </c>
      <c r="I37" s="31">
        <v>14043735</v>
      </c>
      <c r="J37" s="31">
        <v>17383200</v>
      </c>
      <c r="K37" s="31">
        <v>26020100</v>
      </c>
      <c r="L37" s="31">
        <v>28758900</v>
      </c>
      <c r="M37" s="31">
        <v>27852300</v>
      </c>
      <c r="N37" s="31">
        <v>27046800</v>
      </c>
    </row>
    <row r="38" spans="1:14" s="3" customFormat="1" ht="14.1" customHeight="1" x14ac:dyDescent="0.3">
      <c r="A38" s="25"/>
      <c r="B38" s="22"/>
      <c r="C38" s="22"/>
      <c r="D38" s="22"/>
      <c r="E38" s="22"/>
    </row>
    <row r="39" spans="1:14" s="3" customFormat="1" ht="14.1" customHeight="1" x14ac:dyDescent="0.3">
      <c r="A39" s="25"/>
      <c r="B39" s="22"/>
      <c r="C39" s="22"/>
      <c r="D39" s="22" t="s">
        <v>24</v>
      </c>
      <c r="E39" s="22"/>
      <c r="F39" s="4">
        <v>5895788</v>
      </c>
      <c r="G39" s="4">
        <v>5266879</v>
      </c>
      <c r="H39" s="4">
        <v>5004210</v>
      </c>
      <c r="I39" s="4">
        <v>4269919</v>
      </c>
      <c r="J39" s="4">
        <v>4475000</v>
      </c>
      <c r="K39" s="4">
        <v>5210000</v>
      </c>
      <c r="L39" s="4">
        <v>4688000</v>
      </c>
      <c r="M39" s="4">
        <v>3816000</v>
      </c>
      <c r="N39" s="4">
        <v>3108000</v>
      </c>
    </row>
    <row r="40" spans="1:14" s="3" customFormat="1" ht="15.6" x14ac:dyDescent="0.3">
      <c r="A40" s="25"/>
      <c r="B40" s="22"/>
      <c r="C40" s="22"/>
      <c r="D40" s="22" t="s">
        <v>25</v>
      </c>
      <c r="E40" s="22"/>
      <c r="F40" s="4">
        <v>7237760</v>
      </c>
      <c r="G40" s="4">
        <v>7899895</v>
      </c>
      <c r="H40" s="4">
        <v>9374370</v>
      </c>
      <c r="I40" s="4">
        <v>9767203</v>
      </c>
      <c r="J40" s="4">
        <v>12902000</v>
      </c>
      <c r="K40" s="4">
        <v>20804000</v>
      </c>
      <c r="L40" s="4">
        <v>24065000</v>
      </c>
      <c r="M40" s="4">
        <v>24031000</v>
      </c>
      <c r="N40" s="4">
        <v>23934000</v>
      </c>
    </row>
    <row r="41" spans="1:14" s="3" customFormat="1" ht="12.75" customHeight="1" x14ac:dyDescent="0.3">
      <c r="A41" s="25"/>
      <c r="B41" s="22"/>
      <c r="C41" s="22"/>
      <c r="D41" s="22"/>
      <c r="E41" s="22"/>
    </row>
    <row r="42" spans="1:14" s="3" customFormat="1" ht="15.6" x14ac:dyDescent="0.3">
      <c r="A42" s="25"/>
      <c r="B42" s="22"/>
      <c r="C42" s="22"/>
      <c r="D42" s="22" t="s">
        <v>26</v>
      </c>
      <c r="E42" s="22"/>
      <c r="F42" s="4">
        <v>661600</v>
      </c>
      <c r="G42" s="4">
        <v>662200</v>
      </c>
      <c r="H42" s="4">
        <v>703500</v>
      </c>
      <c r="I42" s="4">
        <v>691200</v>
      </c>
      <c r="J42" s="4">
        <v>822600</v>
      </c>
      <c r="K42" s="4">
        <v>1053200</v>
      </c>
      <c r="L42" s="4">
        <v>1141900</v>
      </c>
      <c r="M42" s="4">
        <v>1167000</v>
      </c>
      <c r="N42" s="4">
        <v>1122600</v>
      </c>
    </row>
    <row r="43" spans="1:14" s="3" customFormat="1" ht="12" customHeight="1" x14ac:dyDescent="0.3">
      <c r="A43" s="25"/>
      <c r="B43" s="22"/>
      <c r="C43" s="22"/>
      <c r="D43" s="22"/>
      <c r="E43" s="22"/>
    </row>
    <row r="44" spans="1:14" s="3" customFormat="1" ht="15.6" x14ac:dyDescent="0.3">
      <c r="A44" s="25"/>
      <c r="B44" s="22"/>
      <c r="C44" s="22"/>
      <c r="D44" s="22" t="s">
        <v>27</v>
      </c>
      <c r="E44" s="22"/>
      <c r="F44" s="4">
        <v>248300</v>
      </c>
      <c r="G44" s="4">
        <v>220700</v>
      </c>
      <c r="H44" s="4">
        <v>196800</v>
      </c>
      <c r="I44" s="4">
        <v>170600</v>
      </c>
      <c r="J44" s="4">
        <v>159400</v>
      </c>
      <c r="K44" s="4">
        <v>148700</v>
      </c>
      <c r="L44" s="4">
        <v>125700</v>
      </c>
      <c r="M44" s="4">
        <v>104900</v>
      </c>
      <c r="N44" s="4">
        <v>86100</v>
      </c>
    </row>
    <row r="45" spans="1:14" s="3" customFormat="1" ht="15.6" x14ac:dyDescent="0.3">
      <c r="A45" s="25"/>
      <c r="B45" s="22"/>
      <c r="C45" s="22"/>
      <c r="D45" s="22"/>
      <c r="E45" s="22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135300</v>
      </c>
      <c r="K45" s="4">
        <v>126800</v>
      </c>
      <c r="L45" s="4">
        <v>107700</v>
      </c>
      <c r="M45" s="4">
        <v>90300</v>
      </c>
      <c r="N45" s="4">
        <v>74500</v>
      </c>
    </row>
    <row r="46" spans="1:14" s="3" customFormat="1" ht="15.6" x14ac:dyDescent="0.3">
      <c r="A46" s="25"/>
      <c r="B46" s="22"/>
      <c r="C46" s="22"/>
      <c r="D46" s="22"/>
      <c r="E46" s="22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24100</v>
      </c>
      <c r="K46" s="4">
        <v>21900</v>
      </c>
      <c r="L46" s="4">
        <v>18000</v>
      </c>
      <c r="M46" s="4">
        <v>14600</v>
      </c>
      <c r="N46" s="4">
        <v>11600</v>
      </c>
    </row>
    <row r="47" spans="1:14" s="3" customFormat="1" ht="13.5" customHeight="1" x14ac:dyDescent="0.3">
      <c r="A47" s="25"/>
      <c r="B47" s="22"/>
      <c r="C47" s="22"/>
      <c r="D47" s="22"/>
      <c r="E47" s="22"/>
    </row>
    <row r="48" spans="1:14" s="3" customFormat="1" ht="15.6" x14ac:dyDescent="0.3">
      <c r="A48" s="25"/>
      <c r="B48" s="22"/>
      <c r="C48" s="22"/>
      <c r="D48" s="22" t="s">
        <v>30</v>
      </c>
      <c r="E48" s="22"/>
      <c r="F48" s="4">
        <v>413300</v>
      </c>
      <c r="G48" s="4">
        <v>441500</v>
      </c>
      <c r="H48" s="4">
        <v>506700</v>
      </c>
      <c r="I48" s="4">
        <v>520600</v>
      </c>
      <c r="J48" s="4">
        <v>663200</v>
      </c>
      <c r="K48" s="4">
        <v>904500</v>
      </c>
      <c r="L48" s="4">
        <v>1016200</v>
      </c>
      <c r="M48" s="4">
        <v>1062100</v>
      </c>
      <c r="N48" s="4">
        <v>1036500</v>
      </c>
    </row>
    <row r="49" spans="1:14" s="3" customFormat="1" ht="15.6" x14ac:dyDescent="0.3">
      <c r="A49" s="25"/>
      <c r="B49" s="22"/>
      <c r="C49" s="22"/>
      <c r="D49" s="22"/>
      <c r="E49" s="22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487300</v>
      </c>
      <c r="K49" s="4">
        <v>659900</v>
      </c>
      <c r="L49" s="4">
        <v>740500</v>
      </c>
      <c r="M49" s="4">
        <v>771400</v>
      </c>
      <c r="N49" s="4">
        <v>750400</v>
      </c>
    </row>
    <row r="50" spans="1:14" s="3" customFormat="1" ht="15.6" x14ac:dyDescent="0.3">
      <c r="A50" s="25"/>
      <c r="B50" s="22"/>
      <c r="C50" s="22"/>
      <c r="D50" s="22"/>
      <c r="E50" s="22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175900</v>
      </c>
      <c r="K50" s="4">
        <v>244600</v>
      </c>
      <c r="L50" s="4">
        <v>275700</v>
      </c>
      <c r="M50" s="4">
        <v>290700</v>
      </c>
      <c r="N50" s="4">
        <v>286100</v>
      </c>
    </row>
    <row r="51" spans="1:14" s="3" customFormat="1" ht="13.5" customHeight="1" x14ac:dyDescent="0.3">
      <c r="A51" s="25"/>
      <c r="B51" s="22"/>
      <c r="C51" s="22"/>
      <c r="D51" s="22"/>
      <c r="E51" s="22"/>
    </row>
    <row r="52" spans="1:14" s="3" customFormat="1" ht="15.6" x14ac:dyDescent="0.3">
      <c r="A52" s="25"/>
      <c r="B52" s="22"/>
      <c r="C52" s="22"/>
      <c r="D52" s="22" t="s">
        <v>33</v>
      </c>
      <c r="E52" s="22"/>
      <c r="F52" s="4">
        <v>19900</v>
      </c>
      <c r="G52" s="4">
        <v>19900</v>
      </c>
      <c r="H52" s="4">
        <v>20400</v>
      </c>
      <c r="I52" s="4">
        <v>20200</v>
      </c>
      <c r="J52" s="4">
        <v>21600</v>
      </c>
      <c r="K52" s="4">
        <v>24200</v>
      </c>
      <c r="L52" s="4">
        <v>24600</v>
      </c>
      <c r="M52" s="4">
        <v>24300</v>
      </c>
      <c r="N52" s="4">
        <v>24700</v>
      </c>
    </row>
    <row r="53" spans="1:14" s="3" customFormat="1" ht="12.75" customHeight="1" x14ac:dyDescent="0.3">
      <c r="A53" s="25"/>
      <c r="B53" s="22"/>
      <c r="C53" s="22"/>
      <c r="D53" s="22"/>
      <c r="E53" s="22"/>
    </row>
    <row r="54" spans="1:14" s="3" customFormat="1" ht="15.6" x14ac:dyDescent="0.3">
      <c r="A54" s="25"/>
      <c r="B54" s="22"/>
      <c r="C54" s="22"/>
      <c r="D54" s="22" t="s">
        <v>34</v>
      </c>
      <c r="E54" s="22"/>
      <c r="F54" s="4">
        <v>24000</v>
      </c>
      <c r="G54" s="4">
        <v>24100</v>
      </c>
      <c r="H54" s="4">
        <v>25600</v>
      </c>
      <c r="I54" s="4">
        <v>25200</v>
      </c>
      <c r="J54" s="4">
        <v>28500</v>
      </c>
      <c r="K54" s="4">
        <v>34900</v>
      </c>
      <c r="L54" s="4">
        <v>37600</v>
      </c>
      <c r="M54" s="4">
        <v>37600</v>
      </c>
      <c r="N54" s="4">
        <v>37500</v>
      </c>
    </row>
    <row r="55" spans="1:14" s="3" customFormat="1" ht="15.6" x14ac:dyDescent="0.3">
      <c r="A55" s="25"/>
      <c r="B55" s="22"/>
      <c r="C55" s="22"/>
      <c r="D55" s="22"/>
      <c r="E55" s="22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29100</v>
      </c>
      <c r="K55" s="4">
        <v>35300</v>
      </c>
      <c r="L55" s="4">
        <v>38000</v>
      </c>
      <c r="M55" s="4">
        <v>38000</v>
      </c>
      <c r="N55" s="4">
        <v>37700</v>
      </c>
    </row>
    <row r="56" spans="1:14" s="3" customFormat="1" ht="15.6" x14ac:dyDescent="0.3">
      <c r="A56" s="25"/>
      <c r="B56" s="22"/>
      <c r="C56" s="22"/>
      <c r="D56" s="22"/>
      <c r="E56" s="22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25400</v>
      </c>
      <c r="K56" s="4">
        <v>32300</v>
      </c>
      <c r="L56" s="4">
        <v>35200</v>
      </c>
      <c r="M56" s="4">
        <v>35600</v>
      </c>
      <c r="N56" s="4">
        <v>35800</v>
      </c>
    </row>
    <row r="57" spans="1:14" s="3" customFormat="1" ht="15.75" customHeight="1" x14ac:dyDescent="0.3">
      <c r="A57" s="25"/>
      <c r="B57" s="22"/>
      <c r="C57" s="22"/>
      <c r="D57" s="22"/>
      <c r="E57" s="22"/>
    </row>
    <row r="58" spans="1:14" s="3" customFormat="1" ht="15.6" x14ac:dyDescent="0.3">
      <c r="A58" s="25"/>
      <c r="B58" s="22"/>
      <c r="C58" s="22"/>
      <c r="D58" s="22" t="s">
        <v>37</v>
      </c>
      <c r="E58" s="22"/>
      <c r="F58" s="4">
        <v>17500</v>
      </c>
      <c r="G58" s="4">
        <v>17800</v>
      </c>
      <c r="H58" s="4">
        <v>18400</v>
      </c>
      <c r="I58" s="4">
        <v>18600</v>
      </c>
      <c r="J58" s="4">
        <v>20000</v>
      </c>
      <c r="K58" s="4">
        <v>22400</v>
      </c>
      <c r="L58" s="4">
        <v>23000</v>
      </c>
      <c r="M58" s="4">
        <v>23000</v>
      </c>
      <c r="N58" s="4">
        <v>23600</v>
      </c>
    </row>
    <row r="59" spans="1:14" s="3" customFormat="1" ht="15.6" x14ac:dyDescent="0.3">
      <c r="A59" s="25"/>
      <c r="B59" s="22"/>
      <c r="C59" s="22"/>
      <c r="D59" s="22"/>
      <c r="E59" s="22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21700</v>
      </c>
      <c r="L59" s="4">
        <v>22200</v>
      </c>
      <c r="M59" s="4">
        <v>22100</v>
      </c>
      <c r="N59" s="4">
        <v>22600</v>
      </c>
    </row>
    <row r="60" spans="1:14" s="3" customFormat="1" ht="15.6" x14ac:dyDescent="0.3">
      <c r="A60" s="25"/>
      <c r="B60" s="22"/>
      <c r="C60" s="22"/>
      <c r="D60" s="22"/>
      <c r="E60" s="22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22400</v>
      </c>
      <c r="K60" s="4">
        <v>24200</v>
      </c>
      <c r="L60" s="4">
        <v>25100</v>
      </c>
      <c r="M60" s="4">
        <v>25300</v>
      </c>
      <c r="N60" s="4">
        <v>26200</v>
      </c>
    </row>
    <row r="61" spans="1:14" s="3" customFormat="1" ht="13.5" customHeight="1" x14ac:dyDescent="0.3">
      <c r="A61" s="25"/>
      <c r="B61" s="22"/>
      <c r="C61" s="22"/>
      <c r="D61" s="22"/>
      <c r="E61" s="22"/>
    </row>
    <row r="62" spans="1:14" s="3" customFormat="1" ht="15.6" x14ac:dyDescent="0.3">
      <c r="A62" s="25"/>
      <c r="B62" s="22"/>
      <c r="C62" s="22"/>
      <c r="D62" s="22" t="s">
        <v>40</v>
      </c>
      <c r="E62" s="22"/>
      <c r="F62" s="35">
        <v>0.98953896503999994</v>
      </c>
      <c r="G62" s="35">
        <v>0.9906851015999999</v>
      </c>
      <c r="H62" s="35">
        <v>0.99216344023312686</v>
      </c>
      <c r="I62" s="35">
        <v>0.99164914220819833</v>
      </c>
      <c r="J62" s="35">
        <v>0.98440447372385109</v>
      </c>
      <c r="K62" s="35">
        <v>1.0047122669956448</v>
      </c>
      <c r="L62" s="35">
        <v>0.99246649511095464</v>
      </c>
      <c r="M62" s="35">
        <v>0.96660657576318687</v>
      </c>
      <c r="N62" s="35">
        <v>0.96326473680952762</v>
      </c>
    </row>
    <row r="63" spans="1:14" s="3" customFormat="1" ht="15.6" x14ac:dyDescent="0.3">
      <c r="A63" s="25"/>
      <c r="B63" s="22"/>
      <c r="C63" s="22"/>
      <c r="D63" s="22" t="s">
        <v>41</v>
      </c>
      <c r="F63" s="35">
        <v>1.0020961054000002</v>
      </c>
      <c r="G63" s="35">
        <v>1.0036656112</v>
      </c>
      <c r="H63" s="35">
        <v>1.0063534942151788</v>
      </c>
      <c r="I63" s="35">
        <v>1.0080627316992863</v>
      </c>
      <c r="J63" s="35">
        <v>0.97162331166422611</v>
      </c>
      <c r="K63" s="35">
        <v>1.0287665841676759</v>
      </c>
      <c r="L63" s="35">
        <v>1.0307777322794218</v>
      </c>
      <c r="M63" s="35">
        <v>0.98401021974326963</v>
      </c>
      <c r="N63" s="35">
        <v>0.9795216384826384</v>
      </c>
    </row>
    <row r="64" spans="1:14" s="3" customFormat="1" ht="13.5" customHeight="1" x14ac:dyDescent="0.3">
      <c r="A64" s="25"/>
      <c r="B64" s="22"/>
      <c r="C64" s="22"/>
      <c r="D64" s="22"/>
      <c r="E64" s="22"/>
      <c r="F64" s="19"/>
      <c r="G64" s="19"/>
      <c r="H64" s="19"/>
      <c r="I64" s="19"/>
      <c r="J64" s="19"/>
      <c r="K64" s="19"/>
      <c r="L64" s="19"/>
      <c r="M64" s="19"/>
      <c r="N64" s="19"/>
    </row>
    <row r="65" spans="1:14" s="3" customFormat="1" ht="13.5" hidden="1" customHeight="1" x14ac:dyDescent="0.3">
      <c r="A65" s="25"/>
      <c r="B65" s="22"/>
      <c r="C65" s="22"/>
      <c r="D65" s="22" t="s">
        <v>42</v>
      </c>
      <c r="E65" s="22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s="3" customFormat="1" ht="13.5" hidden="1" customHeight="1" x14ac:dyDescent="0.3">
      <c r="A66" s="25"/>
      <c r="B66" s="22"/>
      <c r="C66" s="22"/>
      <c r="D66" s="22"/>
      <c r="E66" s="22"/>
      <c r="F66" s="19"/>
      <c r="G66" s="19"/>
      <c r="H66" s="19"/>
      <c r="I66" s="19"/>
      <c r="J66" s="19"/>
      <c r="K66" s="19"/>
      <c r="L66" s="19"/>
      <c r="M66" s="19"/>
      <c r="N66" s="19"/>
    </row>
    <row r="67" spans="1:14" s="3" customFormat="1" ht="15.6" x14ac:dyDescent="0.3">
      <c r="A67" s="25"/>
      <c r="B67" s="22"/>
      <c r="C67" s="22"/>
      <c r="D67" s="22" t="s">
        <v>43</v>
      </c>
      <c r="E67" s="22"/>
      <c r="F67" s="4">
        <v>8547</v>
      </c>
      <c r="G67" s="4">
        <v>8054</v>
      </c>
      <c r="H67" s="4">
        <v>7307</v>
      </c>
      <c r="I67" s="4">
        <v>6613</v>
      </c>
      <c r="J67" s="4">
        <v>6200</v>
      </c>
      <c r="K67" s="4">
        <v>6100</v>
      </c>
      <c r="L67" s="4">
        <v>5900</v>
      </c>
      <c r="M67" s="4">
        <v>5300</v>
      </c>
      <c r="N67" s="4">
        <v>4800</v>
      </c>
    </row>
    <row r="68" spans="1:14" s="3" customFormat="1" ht="15.6" x14ac:dyDescent="0.3">
      <c r="A68" s="25"/>
      <c r="B68" s="22"/>
      <c r="C68" s="22"/>
      <c r="D68" s="22" t="s">
        <v>44</v>
      </c>
      <c r="E68" s="22"/>
      <c r="F68" s="4">
        <v>688</v>
      </c>
      <c r="G68" s="4">
        <v>644</v>
      </c>
      <c r="H68" s="4">
        <v>585</v>
      </c>
      <c r="I68" s="4">
        <v>528</v>
      </c>
      <c r="J68" s="4">
        <v>488</v>
      </c>
      <c r="K68" s="4">
        <v>448</v>
      </c>
      <c r="L68" s="4">
        <v>408</v>
      </c>
      <c r="M68" s="4">
        <v>368</v>
      </c>
      <c r="N68" s="4">
        <v>328</v>
      </c>
    </row>
    <row r="69" spans="1:14" s="3" customFormat="1" ht="15.6" x14ac:dyDescent="0.3">
      <c r="A69" s="25"/>
      <c r="B69" s="22"/>
      <c r="C69" s="22"/>
      <c r="D69" s="22" t="s">
        <v>45</v>
      </c>
      <c r="E69" s="22"/>
      <c r="F69" s="19">
        <v>0.27300000000000002</v>
      </c>
      <c r="G69" s="19">
        <v>0.26900000000000002</v>
      </c>
      <c r="H69" s="19">
        <v>0.26400000000000001</v>
      </c>
      <c r="I69" s="19">
        <v>0.26300000000000001</v>
      </c>
      <c r="J69" s="19">
        <v>0.26150000000000001</v>
      </c>
      <c r="K69" s="19">
        <v>0.26</v>
      </c>
      <c r="L69" s="19">
        <v>0.25850000000000001</v>
      </c>
      <c r="M69" s="19">
        <v>0.25700000000000001</v>
      </c>
      <c r="N69" s="19">
        <v>0.2555</v>
      </c>
    </row>
    <row r="70" spans="1:14" s="1" customFormat="1" ht="15.6" x14ac:dyDescent="0.3">
      <c r="A70" s="25"/>
      <c r="B70" s="36"/>
      <c r="C70" s="22"/>
      <c r="D70" s="22"/>
      <c r="E70" s="22"/>
    </row>
    <row r="71" spans="1:14" ht="16.2" thickBot="1" x14ac:dyDescent="0.35">
      <c r="A71" s="11"/>
      <c r="B71" s="50" t="s">
        <v>46</v>
      </c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</row>
    <row r="72" spans="1:14" ht="16.2" thickTop="1" x14ac:dyDescent="0.3">
      <c r="A72" s="11"/>
      <c r="B72" s="53"/>
      <c r="C72" s="54" t="s">
        <v>23</v>
      </c>
      <c r="D72" s="54"/>
      <c r="E72" s="54"/>
      <c r="F72" s="55">
        <v>10869424</v>
      </c>
      <c r="G72" s="55">
        <v>10382480</v>
      </c>
      <c r="H72" s="55">
        <v>9966127.4959999993</v>
      </c>
      <c r="I72" s="55">
        <v>9360562</v>
      </c>
      <c r="J72" s="55">
        <v>8914900</v>
      </c>
      <c r="K72" s="55">
        <v>8564900</v>
      </c>
      <c r="L72" s="55">
        <v>8139200</v>
      </c>
      <c r="M72" s="55">
        <v>7675600</v>
      </c>
      <c r="N72" s="55">
        <v>7272400</v>
      </c>
    </row>
    <row r="73" spans="1:14" ht="12" customHeight="1" x14ac:dyDescent="0.3">
      <c r="A73" s="11"/>
      <c r="B73" s="53"/>
      <c r="C73" s="56"/>
      <c r="D73" s="56"/>
      <c r="E73" s="56"/>
      <c r="F73" s="57"/>
      <c r="G73" s="57"/>
      <c r="H73" s="57"/>
      <c r="I73" s="57"/>
      <c r="J73" s="57"/>
      <c r="K73" s="57"/>
      <c r="L73" s="57"/>
      <c r="M73" s="57"/>
      <c r="N73" s="55"/>
    </row>
    <row r="74" spans="1:14" ht="16.5" customHeight="1" x14ac:dyDescent="0.3">
      <c r="A74" s="11"/>
      <c r="B74" s="56"/>
      <c r="C74" s="56"/>
      <c r="D74" s="56" t="s">
        <v>47</v>
      </c>
      <c r="E74" s="56"/>
      <c r="F74" s="58">
        <v>10125114</v>
      </c>
      <c r="G74" s="58">
        <v>9655104</v>
      </c>
      <c r="H74" s="58">
        <v>9216483</v>
      </c>
      <c r="I74" s="58">
        <v>8623168</v>
      </c>
      <c r="J74" s="58">
        <v>8177200</v>
      </c>
      <c r="K74" s="58">
        <v>7810200</v>
      </c>
      <c r="L74" s="58">
        <v>7367200</v>
      </c>
      <c r="M74" s="58">
        <v>6897700</v>
      </c>
      <c r="N74" s="58">
        <v>6445100</v>
      </c>
    </row>
    <row r="75" spans="1:14" ht="15.6" x14ac:dyDescent="0.3">
      <c r="A75" s="11"/>
      <c r="B75" s="53"/>
      <c r="C75" s="56"/>
      <c r="D75" s="56" t="s">
        <v>48</v>
      </c>
      <c r="E75" s="56"/>
      <c r="F75" s="58">
        <v>95583</v>
      </c>
      <c r="G75" s="58">
        <v>76176</v>
      </c>
      <c r="H75" s="58">
        <v>61124</v>
      </c>
      <c r="I75" s="58">
        <v>47621</v>
      </c>
      <c r="J75" s="58">
        <v>36200</v>
      </c>
      <c r="K75" s="58">
        <v>33800</v>
      </c>
      <c r="L75" s="58">
        <v>30500</v>
      </c>
      <c r="M75" s="58">
        <v>22400</v>
      </c>
      <c r="N75" s="58">
        <v>19400</v>
      </c>
    </row>
    <row r="76" spans="1:14" ht="12" customHeight="1" x14ac:dyDescent="0.3">
      <c r="A76" s="11"/>
      <c r="B76" s="53"/>
      <c r="C76" s="56"/>
      <c r="D76" s="56"/>
      <c r="E76" s="56"/>
      <c r="F76" s="57"/>
      <c r="G76" s="57"/>
      <c r="H76" s="57"/>
      <c r="I76" s="57"/>
      <c r="J76" s="57"/>
      <c r="K76" s="57"/>
      <c r="L76" s="57"/>
      <c r="M76" s="57"/>
      <c r="N76" s="58"/>
    </row>
    <row r="77" spans="1:14" ht="16.5" customHeight="1" x14ac:dyDescent="0.3">
      <c r="A77" s="11"/>
      <c r="B77" s="56"/>
      <c r="C77" s="56"/>
      <c r="D77" s="56" t="s">
        <v>49</v>
      </c>
      <c r="E77" s="56"/>
      <c r="F77" s="58">
        <v>245300</v>
      </c>
      <c r="G77" s="58">
        <v>234600</v>
      </c>
      <c r="H77" s="58">
        <v>223100</v>
      </c>
      <c r="I77" s="58">
        <v>211500</v>
      </c>
      <c r="J77" s="58">
        <v>200400</v>
      </c>
      <c r="K77" s="58">
        <v>189800</v>
      </c>
      <c r="L77" s="58">
        <v>179100</v>
      </c>
      <c r="M77" s="58">
        <v>167800</v>
      </c>
      <c r="N77" s="58">
        <v>157200</v>
      </c>
    </row>
    <row r="78" spans="1:14" ht="15.6" x14ac:dyDescent="0.3">
      <c r="A78" s="11"/>
      <c r="B78" s="53"/>
      <c r="C78" s="56"/>
      <c r="D78" s="56" t="s">
        <v>50</v>
      </c>
      <c r="E78" s="56"/>
      <c r="F78" s="58">
        <v>3900</v>
      </c>
      <c r="G78" s="58">
        <v>3100</v>
      </c>
      <c r="H78" s="58">
        <v>2500</v>
      </c>
      <c r="I78" s="58">
        <v>2000</v>
      </c>
      <c r="J78" s="58">
        <v>1600</v>
      </c>
      <c r="K78" s="58">
        <v>1400</v>
      </c>
      <c r="L78" s="58">
        <v>1200</v>
      </c>
      <c r="M78" s="58">
        <v>900</v>
      </c>
      <c r="N78" s="58">
        <v>800</v>
      </c>
    </row>
    <row r="79" spans="1:14" ht="9.75" customHeight="1" x14ac:dyDescent="0.3">
      <c r="A79" s="11"/>
      <c r="B79" s="53"/>
      <c r="C79" s="56"/>
      <c r="D79" s="56"/>
      <c r="E79" s="56"/>
      <c r="F79" s="57"/>
      <c r="G79" s="57"/>
      <c r="H79" s="57"/>
      <c r="I79" s="57"/>
      <c r="J79" s="57"/>
      <c r="K79" s="57"/>
      <c r="L79" s="57"/>
      <c r="M79" s="57"/>
      <c r="N79" s="58"/>
    </row>
    <row r="80" spans="1:14" ht="16.5" customHeight="1" x14ac:dyDescent="0.3">
      <c r="A80" s="11"/>
      <c r="B80" s="56"/>
      <c r="C80" s="56"/>
      <c r="D80" s="56" t="s">
        <v>51</v>
      </c>
      <c r="E80" s="56"/>
      <c r="F80" s="58">
        <v>41300</v>
      </c>
      <c r="G80" s="58">
        <v>41200</v>
      </c>
      <c r="H80" s="58">
        <v>41300</v>
      </c>
      <c r="I80" s="58">
        <v>40800</v>
      </c>
      <c r="J80" s="58">
        <v>40800</v>
      </c>
      <c r="K80" s="58">
        <v>41200</v>
      </c>
      <c r="L80" s="58">
        <v>41100</v>
      </c>
      <c r="M80" s="58">
        <v>41100</v>
      </c>
      <c r="N80" s="58">
        <v>41000</v>
      </c>
    </row>
    <row r="81" spans="1:14" ht="15.6" x14ac:dyDescent="0.3">
      <c r="A81" s="11"/>
      <c r="B81" s="53"/>
      <c r="C81" s="56"/>
      <c r="D81" s="56" t="s">
        <v>52</v>
      </c>
      <c r="E81" s="56"/>
      <c r="F81" s="58">
        <v>24500</v>
      </c>
      <c r="G81" s="58">
        <v>24200</v>
      </c>
      <c r="H81" s="58">
        <v>24300</v>
      </c>
      <c r="I81" s="58">
        <v>23600</v>
      </c>
      <c r="J81" s="58">
        <v>23000</v>
      </c>
      <c r="K81" s="58">
        <v>24400</v>
      </c>
      <c r="L81" s="58">
        <v>25300</v>
      </c>
      <c r="M81" s="58">
        <v>24400</v>
      </c>
      <c r="N81" s="58">
        <v>24300</v>
      </c>
    </row>
    <row r="82" spans="1:14" ht="9.75" customHeight="1" x14ac:dyDescent="0.3">
      <c r="A82" s="11"/>
      <c r="B82" s="53"/>
      <c r="C82" s="56"/>
      <c r="D82" s="56"/>
      <c r="E82" s="56"/>
      <c r="F82" s="57"/>
      <c r="G82" s="57"/>
      <c r="H82" s="57"/>
      <c r="I82" s="57"/>
      <c r="J82" s="57"/>
      <c r="K82" s="57"/>
      <c r="L82" s="57"/>
      <c r="M82" s="57"/>
      <c r="N82" s="59"/>
    </row>
    <row r="83" spans="1:14" ht="15" customHeight="1" x14ac:dyDescent="0.3">
      <c r="A83" s="11"/>
      <c r="B83" s="56"/>
      <c r="C83" s="56"/>
      <c r="D83" s="56" t="s">
        <v>53</v>
      </c>
      <c r="E83" s="56"/>
      <c r="F83" s="59">
        <v>1.000395220525605</v>
      </c>
      <c r="G83" s="59">
        <v>0.9999561438272172</v>
      </c>
      <c r="H83" s="59">
        <v>1.0011480193730957</v>
      </c>
      <c r="I83" s="59">
        <v>0.99999193337419001</v>
      </c>
      <c r="J83" s="59">
        <v>0.99999193337419001</v>
      </c>
      <c r="K83" s="59">
        <v>0.99999193337419001</v>
      </c>
      <c r="L83" s="59">
        <v>0.99999193337419001</v>
      </c>
      <c r="M83" s="59">
        <v>0.99999193337419001</v>
      </c>
      <c r="N83" s="59">
        <v>0.99999193337419001</v>
      </c>
    </row>
    <row r="84" spans="1:14" ht="15.6" x14ac:dyDescent="0.3">
      <c r="A84" s="11"/>
      <c r="B84" s="53"/>
      <c r="C84" s="56"/>
      <c r="D84" s="56" t="s">
        <v>54</v>
      </c>
      <c r="E84" s="56"/>
      <c r="F84" s="59">
        <v>1.0066711235910843</v>
      </c>
      <c r="G84" s="59">
        <v>1.0023951888344955</v>
      </c>
      <c r="H84" s="59">
        <v>0.99774548626515147</v>
      </c>
      <c r="I84" s="59">
        <v>1.0021237215497911</v>
      </c>
      <c r="J84" s="59">
        <v>1.0021237215497911</v>
      </c>
      <c r="K84" s="59">
        <v>1.0021237215497911</v>
      </c>
      <c r="L84" s="59">
        <v>1.0021237215497911</v>
      </c>
      <c r="M84" s="59">
        <v>1.0021237215497911</v>
      </c>
      <c r="N84" s="59">
        <v>1.0021237215497911</v>
      </c>
    </row>
    <row r="85" spans="1:14" ht="12" customHeight="1" x14ac:dyDescent="0.3">
      <c r="A85" s="11"/>
      <c r="B85" s="53"/>
      <c r="C85" s="56"/>
      <c r="D85" s="56"/>
      <c r="E85" s="56"/>
      <c r="F85" s="57"/>
      <c r="G85" s="57"/>
      <c r="H85" s="57"/>
      <c r="I85" s="57"/>
      <c r="J85" s="57"/>
      <c r="K85" s="57"/>
      <c r="L85" s="57"/>
      <c r="M85" s="57"/>
      <c r="N85" s="58"/>
    </row>
    <row r="86" spans="1:14" ht="16.5" customHeight="1" x14ac:dyDescent="0.3">
      <c r="A86" s="11"/>
      <c r="B86" s="56"/>
      <c r="C86" s="56"/>
      <c r="D86" s="56" t="s">
        <v>55</v>
      </c>
      <c r="E86" s="56"/>
      <c r="F86" s="58">
        <v>311942</v>
      </c>
      <c r="G86" s="58">
        <v>304994</v>
      </c>
      <c r="H86" s="58">
        <v>328052</v>
      </c>
      <c r="I86" s="58">
        <v>327602</v>
      </c>
      <c r="J86" s="58">
        <v>335000</v>
      </c>
      <c r="K86" s="58">
        <v>340200</v>
      </c>
      <c r="L86" s="58">
        <v>345600</v>
      </c>
      <c r="M86" s="58">
        <v>352900</v>
      </c>
      <c r="N86" s="58">
        <v>388800</v>
      </c>
    </row>
    <row r="87" spans="1:14" ht="15.6" x14ac:dyDescent="0.3">
      <c r="A87" s="11"/>
      <c r="B87" s="53"/>
      <c r="C87" s="56"/>
      <c r="D87" s="56" t="s">
        <v>56</v>
      </c>
      <c r="E87" s="56"/>
      <c r="F87" s="58">
        <v>77010</v>
      </c>
      <c r="G87" s="58">
        <v>75880</v>
      </c>
      <c r="H87" s="58">
        <v>81095</v>
      </c>
      <c r="I87" s="58">
        <v>77730</v>
      </c>
      <c r="J87" s="58">
        <v>80800</v>
      </c>
      <c r="K87" s="58">
        <v>85400</v>
      </c>
      <c r="L87" s="58">
        <v>88700</v>
      </c>
      <c r="M87" s="58">
        <v>87700</v>
      </c>
      <c r="N87" s="58">
        <v>94500</v>
      </c>
    </row>
    <row r="88" spans="1:14" ht="12" customHeight="1" x14ac:dyDescent="0.3">
      <c r="A88" s="11"/>
      <c r="B88" s="53"/>
      <c r="C88" s="56"/>
      <c r="D88" s="56"/>
      <c r="E88" s="56"/>
      <c r="F88" s="57"/>
      <c r="G88" s="57"/>
      <c r="H88" s="57"/>
      <c r="I88" s="57"/>
      <c r="J88" s="57"/>
      <c r="K88" s="57"/>
      <c r="L88" s="57"/>
      <c r="M88" s="57"/>
      <c r="N88" s="58"/>
    </row>
    <row r="89" spans="1:14" ht="15" customHeight="1" x14ac:dyDescent="0.3">
      <c r="A89" s="11"/>
      <c r="B89" s="56"/>
      <c r="C89" s="56"/>
      <c r="D89" s="56" t="s">
        <v>57</v>
      </c>
      <c r="E89" s="56"/>
      <c r="F89" s="58">
        <v>3430</v>
      </c>
      <c r="G89" s="58">
        <v>3200</v>
      </c>
      <c r="H89" s="58">
        <v>3340</v>
      </c>
      <c r="I89" s="58">
        <v>3300</v>
      </c>
      <c r="J89" s="58">
        <v>3190</v>
      </c>
      <c r="K89" s="58">
        <v>3120</v>
      </c>
      <c r="L89" s="58">
        <v>3080</v>
      </c>
      <c r="M89" s="58">
        <v>3050</v>
      </c>
      <c r="N89" s="58">
        <v>3250</v>
      </c>
    </row>
    <row r="90" spans="1:14" ht="15.6" x14ac:dyDescent="0.3">
      <c r="A90" s="11"/>
      <c r="B90" s="53"/>
      <c r="C90" s="56"/>
      <c r="D90" s="56" t="s">
        <v>58</v>
      </c>
      <c r="E90" s="56"/>
      <c r="F90" s="58">
        <v>2380</v>
      </c>
      <c r="G90" s="58">
        <v>2140</v>
      </c>
      <c r="H90" s="58">
        <v>2200</v>
      </c>
      <c r="I90" s="58">
        <v>2240</v>
      </c>
      <c r="J90" s="58">
        <v>2140</v>
      </c>
      <c r="K90" s="58">
        <v>2080</v>
      </c>
      <c r="L90" s="58">
        <v>2040</v>
      </c>
      <c r="M90" s="58">
        <v>2000</v>
      </c>
      <c r="N90" s="58">
        <v>2110</v>
      </c>
    </row>
    <row r="91" spans="1:14" ht="13.5" customHeight="1" x14ac:dyDescent="0.3">
      <c r="A91" s="11"/>
      <c r="B91" s="53"/>
      <c r="C91" s="56"/>
      <c r="D91" s="56"/>
      <c r="E91" s="56"/>
      <c r="F91" s="60"/>
      <c r="G91" s="60"/>
      <c r="H91" s="60"/>
      <c r="I91" s="60"/>
      <c r="J91" s="60"/>
      <c r="K91" s="60"/>
      <c r="L91" s="60"/>
      <c r="M91" s="60"/>
      <c r="N91" s="58"/>
    </row>
    <row r="92" spans="1:14" ht="15.75" customHeight="1" x14ac:dyDescent="0.3">
      <c r="A92" s="11"/>
      <c r="B92" s="56"/>
      <c r="C92" s="56"/>
      <c r="D92" s="56" t="s">
        <v>59</v>
      </c>
      <c r="E92" s="56"/>
      <c r="F92" s="58">
        <v>80000</v>
      </c>
      <c r="G92" s="58">
        <v>83000</v>
      </c>
      <c r="H92" s="58">
        <v>85100</v>
      </c>
      <c r="I92" s="58">
        <v>87700</v>
      </c>
      <c r="J92" s="58">
        <v>91400</v>
      </c>
      <c r="K92" s="58">
        <v>94800</v>
      </c>
      <c r="L92" s="58">
        <v>97600</v>
      </c>
      <c r="M92" s="58">
        <v>100900</v>
      </c>
      <c r="N92" s="58">
        <v>104200</v>
      </c>
    </row>
    <row r="93" spans="1:14" ht="15.6" x14ac:dyDescent="0.3">
      <c r="A93" s="11"/>
      <c r="B93" s="53"/>
      <c r="C93" s="56"/>
      <c r="D93" s="56" t="s">
        <v>60</v>
      </c>
      <c r="E93" s="56"/>
      <c r="F93" s="58">
        <v>26600</v>
      </c>
      <c r="G93" s="58">
        <v>27100</v>
      </c>
      <c r="H93" s="58">
        <v>27400</v>
      </c>
      <c r="I93" s="58">
        <v>28500</v>
      </c>
      <c r="J93" s="58">
        <v>28900</v>
      </c>
      <c r="K93" s="58">
        <v>31400</v>
      </c>
      <c r="L93" s="58">
        <v>33300</v>
      </c>
      <c r="M93" s="58">
        <v>33600</v>
      </c>
      <c r="N93" s="58">
        <v>34300</v>
      </c>
    </row>
    <row r="94" spans="1:14" ht="10.199999999999999" customHeight="1" x14ac:dyDescent="0.3">
      <c r="A94" s="11"/>
      <c r="B94" s="56"/>
      <c r="C94" s="56"/>
      <c r="D94" s="56"/>
      <c r="E94" s="56"/>
      <c r="F94" s="61"/>
      <c r="G94" s="61"/>
      <c r="H94" s="61"/>
      <c r="I94" s="61"/>
      <c r="J94" s="61"/>
      <c r="K94" s="61"/>
      <c r="L94" s="61"/>
      <c r="M94" s="61"/>
      <c r="N94" s="58"/>
    </row>
    <row r="95" spans="1:14" ht="15.6" x14ac:dyDescent="0.3">
      <c r="A95" s="11"/>
      <c r="B95" s="53"/>
      <c r="C95" s="56"/>
      <c r="D95" s="56" t="s">
        <v>61</v>
      </c>
      <c r="E95" s="56"/>
      <c r="F95" s="60">
        <v>1.1363169840412342</v>
      </c>
      <c r="G95" s="60">
        <v>1.147342880409717</v>
      </c>
      <c r="H95" s="60">
        <v>1.1557299341013743</v>
      </c>
      <c r="I95" s="60">
        <v>1.1321560121427943</v>
      </c>
      <c r="J95" s="60">
        <v>1.1490140375540072</v>
      </c>
      <c r="K95" s="60">
        <v>1.1490140375540072</v>
      </c>
      <c r="L95" s="60">
        <v>1.1490140375540072</v>
      </c>
      <c r="M95" s="60">
        <v>1.1490140375540072</v>
      </c>
      <c r="N95" s="60">
        <v>1.1490140375540072</v>
      </c>
    </row>
    <row r="96" spans="1:14" ht="15.6" x14ac:dyDescent="0.3">
      <c r="A96" s="11"/>
      <c r="B96" s="53"/>
      <c r="C96" s="56"/>
      <c r="D96" s="56"/>
      <c r="E96" s="56"/>
      <c r="F96" s="61"/>
      <c r="G96" s="61"/>
      <c r="H96" s="61"/>
      <c r="I96" s="61"/>
      <c r="J96" s="61"/>
      <c r="K96" s="61"/>
      <c r="L96" s="61"/>
      <c r="M96" s="61"/>
      <c r="N96" s="58"/>
    </row>
    <row r="97" spans="1:14" ht="19.5" customHeight="1" x14ac:dyDescent="0.3">
      <c r="A97" s="11"/>
      <c r="B97" s="56"/>
      <c r="C97" s="56"/>
      <c r="D97" s="56" t="s">
        <v>62</v>
      </c>
      <c r="E97" s="56"/>
      <c r="F97" s="58">
        <v>191610</v>
      </c>
      <c r="G97" s="58">
        <v>195792</v>
      </c>
      <c r="H97" s="58">
        <v>204080</v>
      </c>
      <c r="I97" s="58">
        <v>208487</v>
      </c>
      <c r="J97" s="58">
        <v>208300</v>
      </c>
      <c r="K97" s="58">
        <v>211400</v>
      </c>
      <c r="L97" s="58">
        <v>216700</v>
      </c>
      <c r="M97" s="58">
        <v>222100</v>
      </c>
      <c r="N97" s="58">
        <v>228300</v>
      </c>
    </row>
    <row r="98" spans="1:14" ht="15.6" x14ac:dyDescent="0.3">
      <c r="A98" s="11"/>
      <c r="B98" s="53"/>
      <c r="C98" s="56"/>
      <c r="D98" s="56" t="s">
        <v>63</v>
      </c>
      <c r="E98" s="56"/>
      <c r="F98" s="58">
        <v>68059</v>
      </c>
      <c r="G98" s="58">
        <v>74502</v>
      </c>
      <c r="H98" s="58">
        <v>75294</v>
      </c>
      <c r="I98" s="58">
        <v>75954</v>
      </c>
      <c r="J98" s="58">
        <v>77400</v>
      </c>
      <c r="K98" s="58">
        <v>83900</v>
      </c>
      <c r="L98" s="58">
        <v>90500</v>
      </c>
      <c r="M98" s="58">
        <v>92800</v>
      </c>
      <c r="N98" s="58">
        <v>96300</v>
      </c>
    </row>
    <row r="99" spans="1:14" ht="11.25" customHeight="1" x14ac:dyDescent="0.3">
      <c r="A99" s="11"/>
      <c r="B99" s="53"/>
      <c r="C99" s="56"/>
      <c r="D99" s="56"/>
      <c r="E99" s="56"/>
      <c r="F99" s="57"/>
      <c r="G99" s="57"/>
      <c r="H99" s="57"/>
      <c r="I99" s="57"/>
      <c r="J99" s="57"/>
      <c r="K99" s="57"/>
      <c r="L99" s="57"/>
      <c r="M99" s="57"/>
      <c r="N99" s="58"/>
    </row>
    <row r="100" spans="1:14" ht="15" customHeight="1" x14ac:dyDescent="0.3">
      <c r="A100" s="11"/>
      <c r="B100" s="56"/>
      <c r="C100" s="56"/>
      <c r="D100" s="56" t="s">
        <v>64</v>
      </c>
      <c r="E100" s="56"/>
      <c r="F100" s="58">
        <v>2780</v>
      </c>
      <c r="G100" s="58">
        <v>2800</v>
      </c>
      <c r="H100" s="58">
        <v>2840</v>
      </c>
      <c r="I100" s="58">
        <v>2870</v>
      </c>
      <c r="J100" s="58">
        <v>2820</v>
      </c>
      <c r="K100" s="58">
        <v>2760</v>
      </c>
      <c r="L100" s="58">
        <v>2760</v>
      </c>
      <c r="M100" s="58">
        <v>2770</v>
      </c>
      <c r="N100" s="58">
        <v>2770</v>
      </c>
    </row>
    <row r="101" spans="1:14" ht="15.6" x14ac:dyDescent="0.3">
      <c r="A101" s="11"/>
      <c r="B101" s="53"/>
      <c r="C101" s="56"/>
      <c r="D101" s="56" t="s">
        <v>65</v>
      </c>
      <c r="E101" s="56"/>
      <c r="F101" s="58">
        <v>2110</v>
      </c>
      <c r="G101" s="58">
        <v>2120</v>
      </c>
      <c r="H101" s="58">
        <v>2130</v>
      </c>
      <c r="I101" s="58">
        <v>2120</v>
      </c>
      <c r="J101" s="58">
        <v>2080</v>
      </c>
      <c r="K101" s="58">
        <v>2040</v>
      </c>
      <c r="L101" s="58">
        <v>2040</v>
      </c>
      <c r="M101" s="58">
        <v>2040</v>
      </c>
      <c r="N101" s="58">
        <v>2050</v>
      </c>
    </row>
    <row r="102" spans="1:14" ht="12" customHeight="1" x14ac:dyDescent="0.3">
      <c r="A102" s="11"/>
      <c r="B102" s="53"/>
      <c r="C102" s="56"/>
      <c r="D102" s="56"/>
      <c r="E102" s="56"/>
      <c r="F102" s="60"/>
      <c r="G102" s="60"/>
      <c r="H102" s="60"/>
      <c r="I102" s="60"/>
      <c r="J102" s="60"/>
      <c r="K102" s="60"/>
      <c r="L102" s="60"/>
      <c r="M102" s="60"/>
      <c r="N102" s="58"/>
    </row>
    <row r="103" spans="1:14" ht="18" customHeight="1" x14ac:dyDescent="0.3">
      <c r="A103" s="11"/>
      <c r="B103" s="56"/>
      <c r="C103" s="56"/>
      <c r="D103" s="56" t="s">
        <v>66</v>
      </c>
      <c r="E103" s="56"/>
      <c r="F103" s="58">
        <v>69000</v>
      </c>
      <c r="G103" s="58">
        <v>69800</v>
      </c>
      <c r="H103" s="58">
        <v>71600</v>
      </c>
      <c r="I103" s="58">
        <v>71800</v>
      </c>
      <c r="J103" s="58">
        <v>73900</v>
      </c>
      <c r="K103" s="58">
        <v>76500</v>
      </c>
      <c r="L103" s="58">
        <v>78400</v>
      </c>
      <c r="M103" s="58">
        <v>80300</v>
      </c>
      <c r="N103" s="58">
        <v>82400</v>
      </c>
    </row>
    <row r="104" spans="1:14" ht="18.75" customHeight="1" x14ac:dyDescent="0.3">
      <c r="A104" s="11"/>
      <c r="B104" s="53"/>
      <c r="C104" s="56"/>
      <c r="D104" s="56" t="s">
        <v>67</v>
      </c>
      <c r="E104" s="56"/>
      <c r="F104" s="58">
        <v>32200</v>
      </c>
      <c r="G104" s="58">
        <v>33600</v>
      </c>
      <c r="H104" s="58">
        <v>34700</v>
      </c>
      <c r="I104" s="58">
        <v>35600</v>
      </c>
      <c r="J104" s="58">
        <v>36700</v>
      </c>
      <c r="K104" s="58">
        <v>40600</v>
      </c>
      <c r="L104" s="58">
        <v>43700</v>
      </c>
      <c r="M104" s="58">
        <v>44900</v>
      </c>
      <c r="N104" s="58">
        <v>46400</v>
      </c>
    </row>
    <row r="105" spans="1:14" ht="13.5" customHeight="1" x14ac:dyDescent="0.3">
      <c r="A105" s="11"/>
      <c r="B105" s="53"/>
      <c r="C105" s="56"/>
      <c r="D105" s="56"/>
      <c r="E105" s="56"/>
      <c r="F105" s="61"/>
      <c r="G105" s="61"/>
      <c r="H105" s="61"/>
      <c r="I105" s="61"/>
      <c r="J105" s="61"/>
      <c r="K105" s="61"/>
      <c r="L105" s="61"/>
      <c r="M105" s="61"/>
      <c r="N105" s="58"/>
    </row>
    <row r="106" spans="1:14" ht="15.6" x14ac:dyDescent="0.3">
      <c r="A106" s="11"/>
      <c r="B106" s="53"/>
      <c r="C106" s="56"/>
      <c r="D106" s="56" t="s">
        <v>68</v>
      </c>
      <c r="E106" s="56"/>
      <c r="F106" s="60">
        <v>1.0003599630498978</v>
      </c>
      <c r="G106" s="60">
        <v>1.0030368891687671</v>
      </c>
      <c r="H106" s="60">
        <v>1.00274019847275</v>
      </c>
      <c r="I106" s="60">
        <v>1.0120088986647853</v>
      </c>
      <c r="J106" s="60">
        <v>0.99985502809750448</v>
      </c>
      <c r="K106" s="60">
        <v>0.99985502809750448</v>
      </c>
      <c r="L106" s="60">
        <v>0.99985502809750448</v>
      </c>
      <c r="M106" s="60">
        <v>0.99985502809750448</v>
      </c>
      <c r="N106" s="60">
        <v>0.99985502809750448</v>
      </c>
    </row>
    <row r="107" spans="1:14" ht="11.25" customHeight="1" x14ac:dyDescent="0.3">
      <c r="A107" s="11"/>
      <c r="B107" s="53"/>
      <c r="C107" s="56"/>
      <c r="D107" s="56"/>
      <c r="E107" s="56"/>
      <c r="F107" s="59"/>
      <c r="G107" s="59"/>
      <c r="H107" s="59"/>
      <c r="I107" s="59"/>
      <c r="J107" s="59"/>
      <c r="K107" s="59"/>
      <c r="L107" s="59"/>
      <c r="M107" s="59"/>
      <c r="N107" s="58"/>
    </row>
    <row r="108" spans="1:14" ht="25.2" customHeight="1" x14ac:dyDescent="0.3">
      <c r="A108" s="11"/>
      <c r="B108" s="62"/>
      <c r="C108" s="56" t="s">
        <v>69</v>
      </c>
      <c r="D108" s="56"/>
      <c r="E108" s="56"/>
      <c r="F108" s="58">
        <v>106</v>
      </c>
      <c r="G108" s="58">
        <v>33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</row>
    <row r="109" spans="1:14" s="7" customFormat="1" ht="13.5" customHeight="1" x14ac:dyDescent="0.3">
      <c r="A109" s="11"/>
      <c r="B109" s="16"/>
      <c r="C109" s="8"/>
      <c r="D109" s="8"/>
      <c r="E109" s="8"/>
    </row>
    <row r="110" spans="1:14" s="1" customFormat="1" ht="16.2" thickBot="1" x14ac:dyDescent="0.35">
      <c r="A110" s="25"/>
      <c r="B110" s="32" t="s">
        <v>70</v>
      </c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s="3" customFormat="1" ht="18.75" customHeight="1" thickTop="1" x14ac:dyDescent="0.3">
      <c r="A111" s="25"/>
      <c r="B111" s="22"/>
      <c r="C111" s="25" t="s">
        <v>23</v>
      </c>
      <c r="D111" s="25"/>
      <c r="E111" s="25"/>
      <c r="F111" s="31">
        <v>9138838.7962083798</v>
      </c>
      <c r="G111" s="31">
        <v>9195554.5189279653</v>
      </c>
      <c r="H111" s="31">
        <v>10414069.606558152</v>
      </c>
      <c r="I111" s="31">
        <v>10595261.296296883</v>
      </c>
      <c r="J111" s="31">
        <v>11868400</v>
      </c>
      <c r="K111" s="31">
        <v>13443700</v>
      </c>
      <c r="L111" s="31">
        <v>13446700</v>
      </c>
      <c r="M111" s="31">
        <v>13550000</v>
      </c>
      <c r="N111" s="31">
        <v>13425800</v>
      </c>
    </row>
    <row r="112" spans="1:14" s="3" customFormat="1" ht="15.6" x14ac:dyDescent="0.3">
      <c r="A112" s="25"/>
      <c r="C112" s="22" t="s">
        <v>71</v>
      </c>
      <c r="D112" s="22"/>
      <c r="E112" s="22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11778900</v>
      </c>
      <c r="K112" s="4">
        <v>13377800</v>
      </c>
      <c r="L112" s="4">
        <v>13389200</v>
      </c>
      <c r="M112" s="4">
        <v>13492500</v>
      </c>
      <c r="N112" s="4">
        <v>13368300</v>
      </c>
    </row>
    <row r="113" spans="1:14" s="3" customFormat="1" ht="15.6" x14ac:dyDescent="0.3">
      <c r="A113" s="25"/>
      <c r="C113" s="22"/>
      <c r="D113" s="22" t="s">
        <v>72</v>
      </c>
      <c r="E113" s="22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11774800</v>
      </c>
      <c r="K113" s="4">
        <v>13374100</v>
      </c>
      <c r="L113" s="4">
        <v>13385900</v>
      </c>
      <c r="M113" s="4">
        <v>13489600</v>
      </c>
      <c r="N113" s="4">
        <v>13365800</v>
      </c>
    </row>
    <row r="114" spans="1:14" s="3" customFormat="1" ht="15.6" x14ac:dyDescent="0.3">
      <c r="A114" s="25"/>
      <c r="C114" s="22"/>
      <c r="D114" s="22" t="s">
        <v>73</v>
      </c>
      <c r="E114" s="22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3700</v>
      </c>
      <c r="L114" s="4">
        <v>3300</v>
      </c>
      <c r="M114" s="4">
        <v>2900</v>
      </c>
      <c r="N114" s="4">
        <v>2500</v>
      </c>
    </row>
    <row r="115" spans="1:14" s="3" customFormat="1" ht="10.199999999999999" customHeight="1" x14ac:dyDescent="0.3">
      <c r="A115" s="25"/>
      <c r="B115" s="22"/>
      <c r="C115" s="22"/>
      <c r="D115" s="22"/>
      <c r="E115" s="22"/>
    </row>
    <row r="116" spans="1:14" s="3" customFormat="1" ht="15.6" x14ac:dyDescent="0.3">
      <c r="A116" s="25"/>
      <c r="C116" s="22" t="s">
        <v>74</v>
      </c>
      <c r="D116" s="22"/>
      <c r="E116" s="22"/>
      <c r="F116" s="4">
        <v>78600</v>
      </c>
      <c r="G116" s="4">
        <v>89300</v>
      </c>
      <c r="H116" s="4">
        <v>96600</v>
      </c>
      <c r="I116" s="4">
        <v>104600</v>
      </c>
      <c r="J116" s="4">
        <v>89500</v>
      </c>
      <c r="K116" s="4">
        <v>65900</v>
      </c>
      <c r="L116" s="4">
        <v>57500</v>
      </c>
      <c r="M116" s="4">
        <v>57500</v>
      </c>
      <c r="N116" s="4">
        <v>57500</v>
      </c>
    </row>
    <row r="117" spans="1:14" s="3" customFormat="1" ht="15.6" x14ac:dyDescent="0.3">
      <c r="A117" s="25"/>
      <c r="C117" s="22"/>
      <c r="D117" s="22"/>
      <c r="E117" s="22"/>
    </row>
    <row r="118" spans="1:14" s="3" customFormat="1" ht="15.6" x14ac:dyDescent="0.3">
      <c r="A118" s="25"/>
      <c r="C118" s="22" t="s">
        <v>75</v>
      </c>
      <c r="D118" s="22"/>
      <c r="E118" s="22"/>
      <c r="F118" s="4">
        <v>288500</v>
      </c>
      <c r="G118" s="4">
        <v>287800</v>
      </c>
      <c r="H118" s="4">
        <v>288200</v>
      </c>
      <c r="I118" s="4">
        <v>292400</v>
      </c>
      <c r="J118" s="4">
        <v>293500</v>
      </c>
      <c r="K118" s="4">
        <v>306400</v>
      </c>
      <c r="L118" s="4">
        <v>305000</v>
      </c>
      <c r="M118" s="4">
        <v>306900</v>
      </c>
      <c r="N118" s="4">
        <v>303500</v>
      </c>
    </row>
    <row r="119" spans="1:14" s="3" customFormat="1" ht="15.6" x14ac:dyDescent="0.3">
      <c r="A119" s="25"/>
      <c r="C119" s="22"/>
      <c r="D119" s="22" t="s">
        <v>76</v>
      </c>
      <c r="E119" s="22"/>
      <c r="F119" s="4">
        <v>288300</v>
      </c>
      <c r="G119" s="4">
        <v>287600</v>
      </c>
      <c r="H119" s="4">
        <v>288000</v>
      </c>
      <c r="I119" s="4">
        <v>292300</v>
      </c>
      <c r="J119" s="4">
        <v>293400</v>
      </c>
      <c r="K119" s="4">
        <v>306300</v>
      </c>
      <c r="L119" s="4">
        <v>304900</v>
      </c>
      <c r="M119" s="4">
        <v>306800</v>
      </c>
      <c r="N119" s="4">
        <v>303400</v>
      </c>
    </row>
    <row r="120" spans="1:14" s="3" customFormat="1" ht="15.6" x14ac:dyDescent="0.3">
      <c r="A120" s="25"/>
      <c r="C120" s="22"/>
      <c r="D120" s="22" t="s">
        <v>77</v>
      </c>
      <c r="E120" s="22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</row>
    <row r="121" spans="1:14" s="3" customFormat="1" ht="15.6" x14ac:dyDescent="0.3">
      <c r="A121" s="25"/>
      <c r="C121" s="22"/>
      <c r="D121" s="22"/>
      <c r="E121" s="22"/>
    </row>
    <row r="122" spans="1:14" s="3" customFormat="1" ht="15.6" x14ac:dyDescent="0.3">
      <c r="A122" s="25"/>
      <c r="C122" s="22"/>
      <c r="D122" s="22" t="s">
        <v>78</v>
      </c>
      <c r="E122" s="22"/>
      <c r="F122" s="4">
        <v>216500</v>
      </c>
      <c r="G122" s="4">
        <v>213900</v>
      </c>
      <c r="H122" s="4">
        <v>213300</v>
      </c>
      <c r="I122" s="4">
        <v>212400</v>
      </c>
      <c r="J122" s="4">
        <v>213200</v>
      </c>
      <c r="K122" s="4">
        <v>222600</v>
      </c>
      <c r="L122" s="4">
        <v>221600</v>
      </c>
      <c r="M122" s="4">
        <v>223000</v>
      </c>
      <c r="N122" s="4">
        <v>220500</v>
      </c>
    </row>
    <row r="123" spans="1:14" s="3" customFormat="1" ht="15.6" x14ac:dyDescent="0.3">
      <c r="A123" s="25"/>
      <c r="C123" s="22"/>
      <c r="D123" s="22" t="s">
        <v>79</v>
      </c>
      <c r="E123" s="22"/>
      <c r="F123" s="4">
        <v>72000</v>
      </c>
      <c r="G123" s="4">
        <v>73900</v>
      </c>
      <c r="H123" s="4">
        <v>74900</v>
      </c>
      <c r="I123" s="4">
        <v>80000</v>
      </c>
      <c r="J123" s="4">
        <v>80300</v>
      </c>
      <c r="K123" s="4">
        <v>83800</v>
      </c>
      <c r="L123" s="4">
        <v>83400</v>
      </c>
      <c r="M123" s="4">
        <v>83900</v>
      </c>
      <c r="N123" s="4">
        <v>83000</v>
      </c>
    </row>
    <row r="124" spans="1:14" s="3" customFormat="1" ht="15.6" x14ac:dyDescent="0.3">
      <c r="A124" s="25"/>
      <c r="C124" s="22"/>
      <c r="D124" s="22"/>
      <c r="E124" s="22"/>
    </row>
    <row r="125" spans="1:14" s="3" customFormat="1" ht="15.6" x14ac:dyDescent="0.3">
      <c r="A125" s="25"/>
      <c r="C125" s="22" t="s">
        <v>80</v>
      </c>
      <c r="D125" s="22"/>
      <c r="E125" s="22"/>
      <c r="F125" s="4">
        <v>30210</v>
      </c>
      <c r="G125" s="4">
        <v>30210</v>
      </c>
      <c r="H125" s="4">
        <v>33700</v>
      </c>
      <c r="I125" s="4">
        <v>34180</v>
      </c>
      <c r="J125" s="4">
        <v>38480</v>
      </c>
      <c r="K125" s="4">
        <v>42270</v>
      </c>
      <c r="L125" s="4">
        <v>42500</v>
      </c>
      <c r="M125" s="4">
        <v>42570</v>
      </c>
      <c r="N125" s="4">
        <v>42650</v>
      </c>
    </row>
    <row r="126" spans="1:14" s="3" customFormat="1" ht="15.6" x14ac:dyDescent="0.3">
      <c r="A126" s="25"/>
      <c r="C126" s="22"/>
      <c r="D126" s="22" t="s">
        <v>81</v>
      </c>
      <c r="E126" s="22"/>
      <c r="F126" s="4">
        <v>30200</v>
      </c>
      <c r="G126" s="4">
        <v>30210</v>
      </c>
      <c r="H126" s="4">
        <v>33700</v>
      </c>
      <c r="I126" s="4">
        <v>34180</v>
      </c>
      <c r="J126" s="4">
        <v>38480</v>
      </c>
      <c r="K126" s="4">
        <v>42270</v>
      </c>
      <c r="L126" s="4">
        <v>42500</v>
      </c>
      <c r="M126" s="4">
        <v>42570</v>
      </c>
      <c r="N126" s="4">
        <v>42650</v>
      </c>
    </row>
    <row r="127" spans="1:14" s="3" customFormat="1" ht="15.6" x14ac:dyDescent="0.3">
      <c r="A127" s="25"/>
      <c r="C127" s="22"/>
      <c r="D127" s="22" t="s">
        <v>82</v>
      </c>
      <c r="E127" s="22"/>
      <c r="F127" s="4">
        <v>36290</v>
      </c>
      <c r="G127" s="4">
        <v>35860</v>
      </c>
      <c r="H127" s="4">
        <v>35370</v>
      </c>
      <c r="I127" s="4">
        <v>35700</v>
      </c>
      <c r="J127" s="4">
        <v>36010</v>
      </c>
      <c r="K127" s="4">
        <v>37590</v>
      </c>
      <c r="L127" s="4">
        <v>38020</v>
      </c>
      <c r="M127" s="4">
        <v>38450</v>
      </c>
      <c r="N127" s="4">
        <v>38880</v>
      </c>
    </row>
    <row r="128" spans="1:14" s="3" customFormat="1" ht="12" customHeight="1" x14ac:dyDescent="0.3">
      <c r="A128" s="25"/>
      <c r="B128" s="22"/>
      <c r="C128" s="22"/>
      <c r="D128" s="22"/>
      <c r="E128" s="22"/>
    </row>
    <row r="129" spans="1:14" s="3" customFormat="1" ht="13.5" customHeight="1" x14ac:dyDescent="0.3">
      <c r="A129" s="25"/>
      <c r="B129" s="22"/>
      <c r="C129" s="22"/>
      <c r="D129" s="22" t="s">
        <v>83</v>
      </c>
      <c r="E129" s="22"/>
      <c r="F129" s="4">
        <v>30830</v>
      </c>
      <c r="G129" s="4">
        <v>30810</v>
      </c>
      <c r="H129" s="4">
        <v>34370</v>
      </c>
      <c r="I129" s="4">
        <v>34600</v>
      </c>
      <c r="J129" s="4">
        <v>39250</v>
      </c>
      <c r="K129" s="4">
        <v>43120</v>
      </c>
      <c r="L129" s="4">
        <v>43350</v>
      </c>
      <c r="M129" s="4">
        <v>43420</v>
      </c>
      <c r="N129" s="4">
        <v>43500</v>
      </c>
    </row>
    <row r="130" spans="1:14" s="3" customFormat="1" ht="16.5" customHeight="1" x14ac:dyDescent="0.3">
      <c r="A130" s="25"/>
      <c r="B130" s="22"/>
      <c r="C130" s="22"/>
      <c r="D130" s="22" t="s">
        <v>84</v>
      </c>
      <c r="E130" s="22"/>
      <c r="F130" s="4">
        <v>28330</v>
      </c>
      <c r="G130" s="4">
        <v>28500</v>
      </c>
      <c r="H130" s="4">
        <v>31750</v>
      </c>
      <c r="I130" s="4">
        <v>33070</v>
      </c>
      <c r="J130" s="4">
        <v>36430</v>
      </c>
      <c r="K130" s="4">
        <v>40000</v>
      </c>
      <c r="L130" s="4">
        <v>40230</v>
      </c>
      <c r="M130" s="4">
        <v>40270</v>
      </c>
      <c r="N130" s="4">
        <v>40360</v>
      </c>
    </row>
    <row r="131" spans="1:14" s="3" customFormat="1" ht="10.199999999999999" customHeight="1" x14ac:dyDescent="0.3">
      <c r="A131" s="25"/>
      <c r="B131" s="22"/>
      <c r="C131" s="22"/>
      <c r="D131" s="22"/>
      <c r="E131" s="22"/>
    </row>
    <row r="132" spans="1:14" s="3" customFormat="1" ht="15.6" x14ac:dyDescent="0.3">
      <c r="A132" s="25"/>
      <c r="C132" s="22" t="s">
        <v>85</v>
      </c>
      <c r="D132" s="22"/>
      <c r="E132" s="22"/>
      <c r="F132" s="35">
        <v>1.0397006</v>
      </c>
      <c r="G132" s="35">
        <v>1.0471235000000001</v>
      </c>
      <c r="H132" s="35">
        <v>1.062603</v>
      </c>
      <c r="I132" s="35">
        <v>1.0496233800000001</v>
      </c>
      <c r="J132" s="35">
        <v>1.0429999999999999</v>
      </c>
      <c r="K132" s="35">
        <v>1.0329999999999999</v>
      </c>
      <c r="L132" s="35">
        <v>1.0329999999999999</v>
      </c>
      <c r="M132" s="35">
        <v>1.0329999999999999</v>
      </c>
      <c r="N132" s="35">
        <v>1.0329999999999999</v>
      </c>
    </row>
    <row r="133" spans="1:14" s="3" customFormat="1" ht="12.75" customHeight="1" x14ac:dyDescent="0.3">
      <c r="A133" s="25"/>
      <c r="C133" s="22"/>
      <c r="D133" s="22"/>
      <c r="E133" s="22"/>
    </row>
    <row r="134" spans="1:14" s="3" customFormat="1" ht="15.6" x14ac:dyDescent="0.3">
      <c r="A134" s="25"/>
      <c r="C134" s="22" t="s">
        <v>86</v>
      </c>
      <c r="D134" s="22"/>
      <c r="E134" s="22"/>
      <c r="F134" s="4">
        <v>2800</v>
      </c>
      <c r="G134" s="4">
        <v>3000</v>
      </c>
      <c r="H134" s="4">
        <v>2900</v>
      </c>
      <c r="I134" s="4">
        <v>3100</v>
      </c>
      <c r="J134" s="4">
        <v>2700</v>
      </c>
      <c r="K134" s="4">
        <v>2000</v>
      </c>
      <c r="L134" s="4">
        <v>1700</v>
      </c>
      <c r="M134" s="4">
        <v>1700</v>
      </c>
      <c r="N134" s="4">
        <v>1700</v>
      </c>
    </row>
    <row r="135" spans="1:14" s="3" customFormat="1" ht="19.5" customHeight="1" x14ac:dyDescent="0.3">
      <c r="A135" s="25"/>
      <c r="B135" s="36"/>
      <c r="C135" s="22" t="s">
        <v>87</v>
      </c>
      <c r="D135" s="22"/>
      <c r="E135" s="22"/>
      <c r="F135" s="4">
        <v>25750</v>
      </c>
      <c r="G135" s="4">
        <v>26740</v>
      </c>
      <c r="H135" s="4">
        <v>28150</v>
      </c>
      <c r="I135" s="4">
        <v>29040</v>
      </c>
      <c r="J135" s="4">
        <v>31750</v>
      </c>
      <c r="K135" s="4">
        <v>31700</v>
      </c>
      <c r="L135" s="4">
        <v>31680</v>
      </c>
      <c r="M135" s="4">
        <v>31680</v>
      </c>
      <c r="N135" s="4">
        <v>31680</v>
      </c>
    </row>
    <row r="136" spans="1:14" s="7" customFormat="1" ht="9.75" customHeight="1" x14ac:dyDescent="0.3">
      <c r="A136" s="11"/>
      <c r="B136" s="16"/>
      <c r="C136" s="8"/>
      <c r="D136" s="8"/>
      <c r="E136" s="8"/>
    </row>
    <row r="137" spans="1:14" s="3" customFormat="1" ht="16.2" thickBot="1" x14ac:dyDescent="0.35">
      <c r="A137" s="25"/>
      <c r="B137" s="32" t="s">
        <v>88</v>
      </c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s="3" customFormat="1" ht="16.2" thickTop="1" x14ac:dyDescent="0.3">
      <c r="A138" s="25"/>
      <c r="C138" s="25" t="s">
        <v>23</v>
      </c>
      <c r="D138" s="25"/>
      <c r="E138" s="25"/>
      <c r="F138" s="31">
        <v>1081357.4990162195</v>
      </c>
      <c r="G138" s="31">
        <v>1167088.9147651552</v>
      </c>
      <c r="H138" s="31">
        <v>1180149.0847602577</v>
      </c>
      <c r="I138" s="31">
        <v>1204060.3912147128</v>
      </c>
      <c r="J138" s="31">
        <v>1208700</v>
      </c>
      <c r="K138" s="31">
        <v>1221700</v>
      </c>
      <c r="L138" s="31">
        <v>1274700</v>
      </c>
      <c r="M138" s="31">
        <v>1313200</v>
      </c>
      <c r="N138" s="31">
        <v>1346600</v>
      </c>
    </row>
    <row r="139" spans="1:14" s="3" customFormat="1" ht="15.6" x14ac:dyDescent="0.3">
      <c r="A139" s="25"/>
      <c r="C139" s="22" t="s">
        <v>89</v>
      </c>
      <c r="D139" s="22"/>
      <c r="E139" s="22"/>
      <c r="F139" s="4">
        <v>1081400</v>
      </c>
      <c r="G139" s="4">
        <v>1167100</v>
      </c>
      <c r="H139" s="4">
        <v>1180100</v>
      </c>
      <c r="I139" s="4">
        <v>1204100</v>
      </c>
      <c r="J139" s="4">
        <v>1208700</v>
      </c>
      <c r="K139" s="4">
        <v>1221700</v>
      </c>
      <c r="L139" s="4">
        <v>1274700</v>
      </c>
      <c r="M139" s="4">
        <v>1313200</v>
      </c>
      <c r="N139" s="4">
        <v>1346600</v>
      </c>
    </row>
    <row r="140" spans="1:14" s="3" customFormat="1" ht="15.6" x14ac:dyDescent="0.3">
      <c r="A140" s="25"/>
      <c r="C140" s="22"/>
      <c r="D140" s="22"/>
      <c r="E140" s="22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710100</v>
      </c>
      <c r="K140" s="4">
        <v>721900</v>
      </c>
      <c r="L140" s="4">
        <v>729800</v>
      </c>
      <c r="M140" s="4">
        <v>717500</v>
      </c>
      <c r="N140" s="4">
        <v>704800</v>
      </c>
    </row>
    <row r="141" spans="1:14" s="3" customFormat="1" ht="15.6" x14ac:dyDescent="0.3">
      <c r="A141" s="25"/>
      <c r="C141" s="22"/>
      <c r="D141" s="22"/>
      <c r="E141" s="22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498600</v>
      </c>
      <c r="K141" s="4">
        <v>499800</v>
      </c>
      <c r="L141" s="4">
        <v>544900</v>
      </c>
      <c r="M141" s="4">
        <v>595700</v>
      </c>
      <c r="N141" s="4">
        <v>641800</v>
      </c>
    </row>
    <row r="142" spans="1:14" s="3" customFormat="1" ht="15.6" x14ac:dyDescent="0.3">
      <c r="A142" s="25"/>
      <c r="C142" s="22"/>
      <c r="D142" s="22"/>
      <c r="E142" s="22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3" customFormat="1" ht="15.6" x14ac:dyDescent="0.3">
      <c r="A143" s="25"/>
      <c r="C143" s="22" t="s">
        <v>92</v>
      </c>
      <c r="D143" s="22"/>
      <c r="E143" s="22"/>
      <c r="F143" s="4">
        <v>23600</v>
      </c>
      <c r="G143" s="4">
        <v>24900</v>
      </c>
      <c r="H143" s="4">
        <v>24500</v>
      </c>
      <c r="I143" s="4">
        <v>25600</v>
      </c>
      <c r="J143" s="4">
        <v>24700</v>
      </c>
      <c r="K143" s="4">
        <v>23500</v>
      </c>
      <c r="L143" s="4">
        <v>23900</v>
      </c>
      <c r="M143" s="4">
        <v>25000</v>
      </c>
      <c r="N143" s="4">
        <v>25900</v>
      </c>
    </row>
    <row r="144" spans="1:14" s="3" customFormat="1" ht="15.6" x14ac:dyDescent="0.3">
      <c r="A144" s="25"/>
      <c r="C144" s="22"/>
      <c r="D144" s="22"/>
      <c r="E144" s="22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6300</v>
      </c>
      <c r="L144" s="4">
        <v>6100</v>
      </c>
      <c r="M144" s="4">
        <v>5900</v>
      </c>
      <c r="N144" s="4">
        <v>5700</v>
      </c>
    </row>
    <row r="145" spans="1:20" s="3" customFormat="1" ht="15.6" x14ac:dyDescent="0.3">
      <c r="A145" s="25"/>
      <c r="C145" s="22"/>
      <c r="D145" s="22"/>
      <c r="E145" s="22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18300</v>
      </c>
      <c r="K145" s="4">
        <v>17200</v>
      </c>
      <c r="L145" s="4">
        <v>17800</v>
      </c>
      <c r="M145" s="4">
        <v>19100</v>
      </c>
      <c r="N145" s="4">
        <v>20200</v>
      </c>
    </row>
    <row r="146" spans="1:20" s="3" customFormat="1" ht="15.6" x14ac:dyDescent="0.3">
      <c r="A146" s="25"/>
      <c r="C146" s="22"/>
      <c r="D146" s="22"/>
      <c r="E146" s="22"/>
      <c r="F146" s="4"/>
      <c r="G146" s="4"/>
      <c r="H146" s="4"/>
      <c r="I146" s="4"/>
      <c r="J146" s="4"/>
      <c r="K146" s="4"/>
      <c r="L146" s="4"/>
      <c r="M146" s="4"/>
      <c r="N146" s="4"/>
    </row>
    <row r="147" spans="1:20" s="3" customFormat="1" ht="15.6" x14ac:dyDescent="0.3">
      <c r="A147" s="25"/>
      <c r="C147" s="22" t="s">
        <v>95</v>
      </c>
      <c r="D147" s="22"/>
      <c r="E147" s="22"/>
      <c r="F147" s="4">
        <v>42690</v>
      </c>
      <c r="G147" s="4">
        <v>43530</v>
      </c>
      <c r="H147" s="4">
        <v>44290</v>
      </c>
      <c r="I147" s="4">
        <v>43980</v>
      </c>
      <c r="J147" s="4">
        <v>45870</v>
      </c>
      <c r="K147" s="4">
        <v>49680</v>
      </c>
      <c r="L147" s="4">
        <v>50950</v>
      </c>
      <c r="M147" s="4">
        <v>50040</v>
      </c>
      <c r="N147" s="4">
        <v>49690</v>
      </c>
    </row>
    <row r="148" spans="1:20" s="3" customFormat="1" ht="15.6" x14ac:dyDescent="0.3">
      <c r="A148" s="25"/>
      <c r="C148" s="22"/>
      <c r="D148" s="22"/>
      <c r="E148" s="22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102690</v>
      </c>
      <c r="K148" s="4">
        <v>109760</v>
      </c>
      <c r="L148" s="4">
        <v>114650</v>
      </c>
      <c r="M148" s="4">
        <v>116190</v>
      </c>
      <c r="N148" s="4">
        <v>118360</v>
      </c>
    </row>
    <row r="149" spans="1:20" s="3" customFormat="1" ht="15.6" x14ac:dyDescent="0.3">
      <c r="A149" s="25"/>
      <c r="C149" s="22"/>
      <c r="D149" s="22"/>
      <c r="E149" s="22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25650</v>
      </c>
      <c r="K149" s="4">
        <v>27750</v>
      </c>
      <c r="L149" s="4">
        <v>29210</v>
      </c>
      <c r="M149" s="4">
        <v>29680</v>
      </c>
      <c r="N149" s="4">
        <v>30350</v>
      </c>
    </row>
    <row r="150" spans="1:20" s="3" customFormat="1" ht="15.6" x14ac:dyDescent="0.3">
      <c r="A150" s="25"/>
      <c r="C150" s="64"/>
      <c r="D150" s="64"/>
      <c r="E150" s="64"/>
      <c r="F150" s="4"/>
      <c r="G150" s="4"/>
      <c r="H150" s="4"/>
      <c r="I150" s="4"/>
      <c r="J150" s="4"/>
      <c r="K150" s="4"/>
      <c r="L150" s="4"/>
      <c r="M150" s="4"/>
      <c r="N150" s="4"/>
    </row>
    <row r="151" spans="1:20" s="3" customFormat="1" ht="25.2" customHeight="1" x14ac:dyDescent="0.3">
      <c r="A151" s="25"/>
      <c r="B151" s="36"/>
      <c r="C151" s="63" t="s">
        <v>98</v>
      </c>
      <c r="D151" s="63"/>
      <c r="E151" s="63"/>
      <c r="F151" s="35">
        <v>1.0753569999999999</v>
      </c>
      <c r="G151" s="35">
        <v>1.0782240000000001</v>
      </c>
      <c r="H151" s="35">
        <v>1.086652</v>
      </c>
      <c r="I151" s="35">
        <v>1.0710249999999999</v>
      </c>
      <c r="J151" s="35">
        <v>1.0649999999999999</v>
      </c>
      <c r="K151" s="35">
        <v>1.048</v>
      </c>
      <c r="L151" s="35">
        <v>1.048</v>
      </c>
      <c r="M151" s="35">
        <v>1.048</v>
      </c>
      <c r="N151" s="35">
        <v>1.048</v>
      </c>
    </row>
    <row r="152" spans="1:20" s="3" customFormat="1" ht="15.6" x14ac:dyDescent="0.3">
      <c r="A152" s="25"/>
      <c r="B152" s="36"/>
      <c r="C152" s="22"/>
      <c r="D152" s="22"/>
      <c r="E152" s="22"/>
    </row>
    <row r="153" spans="1:20" s="3" customFormat="1" ht="15.6" x14ac:dyDescent="0.3">
      <c r="A153" s="25"/>
      <c r="B153" s="36"/>
      <c r="C153" s="22" t="s">
        <v>92</v>
      </c>
      <c r="D153" s="22"/>
      <c r="E153" s="22"/>
    </row>
    <row r="154" spans="1:20" s="3" customFormat="1" ht="15.6" x14ac:dyDescent="0.3">
      <c r="A154" s="25"/>
      <c r="B154" s="36"/>
      <c r="C154" s="22"/>
      <c r="D154" s="22"/>
      <c r="E154" s="22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14000</v>
      </c>
      <c r="K154" s="4">
        <v>13300</v>
      </c>
      <c r="L154" s="4">
        <v>13600</v>
      </c>
      <c r="M154" s="4">
        <v>14200</v>
      </c>
      <c r="N154" s="4">
        <v>14700</v>
      </c>
      <c r="O154" s="31"/>
      <c r="P154" s="31"/>
      <c r="Q154" s="31"/>
      <c r="R154" s="31"/>
      <c r="S154" s="31"/>
      <c r="T154" s="31"/>
    </row>
    <row r="155" spans="1:20" s="3" customFormat="1" ht="15.6" x14ac:dyDescent="0.3">
      <c r="A155" s="25"/>
      <c r="B155" s="36"/>
      <c r="C155" s="22"/>
      <c r="D155" s="22"/>
      <c r="E155" s="22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10700</v>
      </c>
      <c r="K155" s="4">
        <v>10200</v>
      </c>
      <c r="L155" s="4">
        <v>10300</v>
      </c>
      <c r="M155" s="4">
        <v>10800</v>
      </c>
      <c r="N155" s="4">
        <v>11200</v>
      </c>
      <c r="O155" s="31"/>
      <c r="P155" s="31"/>
      <c r="Q155" s="31"/>
      <c r="R155" s="31"/>
      <c r="S155" s="31"/>
      <c r="T155" s="31"/>
    </row>
    <row r="156" spans="1:20" s="3" customFormat="1" ht="15.6" x14ac:dyDescent="0.3">
      <c r="A156" s="25"/>
      <c r="B156" s="36"/>
      <c r="C156" s="22" t="s">
        <v>101</v>
      </c>
      <c r="D156" s="22"/>
      <c r="E156" s="22"/>
      <c r="F156" s="4"/>
      <c r="G156" s="4"/>
      <c r="H156" s="4"/>
      <c r="I156" s="4"/>
      <c r="J156" s="4"/>
      <c r="K156" s="4"/>
      <c r="L156" s="4"/>
      <c r="M156" s="4"/>
      <c r="N156" s="4"/>
      <c r="O156" s="31"/>
      <c r="P156" s="31"/>
      <c r="Q156" s="31"/>
      <c r="R156" s="31"/>
      <c r="S156" s="31"/>
      <c r="T156" s="31"/>
    </row>
    <row r="157" spans="1:20" s="3" customFormat="1" ht="15.6" x14ac:dyDescent="0.3">
      <c r="A157" s="25"/>
      <c r="B157" s="36"/>
      <c r="C157" s="22"/>
      <c r="D157" s="22"/>
      <c r="E157" s="22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52700</v>
      </c>
      <c r="K157" s="4">
        <v>58800</v>
      </c>
      <c r="L157" s="4">
        <v>60900</v>
      </c>
      <c r="M157" s="4">
        <v>60500</v>
      </c>
      <c r="N157" s="4">
        <v>60100</v>
      </c>
      <c r="O157" s="31"/>
      <c r="P157" s="31"/>
      <c r="Q157" s="31"/>
      <c r="R157" s="31"/>
      <c r="S157" s="31"/>
      <c r="T157" s="31"/>
    </row>
    <row r="158" spans="1:20" s="3" customFormat="1" ht="15.6" x14ac:dyDescent="0.3">
      <c r="A158" s="25"/>
      <c r="B158" s="36"/>
      <c r="C158" s="22"/>
      <c r="D158" s="22"/>
      <c r="E158" s="22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36900</v>
      </c>
      <c r="K158" s="4">
        <v>40500</v>
      </c>
      <c r="L158" s="4">
        <v>41800</v>
      </c>
      <c r="M158" s="4">
        <v>41500</v>
      </c>
      <c r="N158" s="4">
        <v>41100</v>
      </c>
      <c r="O158" s="4"/>
      <c r="P158" s="4"/>
      <c r="Q158" s="4"/>
      <c r="R158" s="4"/>
      <c r="S158" s="4"/>
      <c r="T158" s="4"/>
    </row>
    <row r="159" spans="1:20" s="3" customFormat="1" ht="15.6" x14ac:dyDescent="0.3">
      <c r="A159" s="25"/>
      <c r="B159" s="36"/>
      <c r="C159" s="22" t="s">
        <v>102</v>
      </c>
      <c r="D159" s="22"/>
      <c r="E159" s="2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6" x14ac:dyDescent="0.3">
      <c r="A160" s="25"/>
      <c r="B160" s="36"/>
      <c r="C160" s="22"/>
      <c r="D160" s="22"/>
      <c r="E160" s="22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788000</v>
      </c>
      <c r="K160" s="4">
        <v>801000</v>
      </c>
      <c r="L160" s="4">
        <v>837000</v>
      </c>
      <c r="M160" s="4">
        <v>862000</v>
      </c>
      <c r="N160" s="4">
        <v>885000</v>
      </c>
      <c r="O160" s="4"/>
      <c r="P160" s="4"/>
      <c r="Q160" s="4"/>
      <c r="R160" s="4"/>
      <c r="S160" s="4"/>
      <c r="T160" s="4"/>
    </row>
    <row r="161" spans="1:20" s="3" customFormat="1" ht="15.6" x14ac:dyDescent="0.3">
      <c r="A161" s="25"/>
      <c r="B161" s="36"/>
      <c r="C161" s="22"/>
      <c r="D161" s="22"/>
      <c r="E161" s="22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421000</v>
      </c>
      <c r="K161" s="4">
        <v>420000</v>
      </c>
      <c r="L161" s="4">
        <v>437000</v>
      </c>
      <c r="M161" s="4">
        <v>451000</v>
      </c>
      <c r="N161" s="4">
        <v>461000</v>
      </c>
      <c r="O161" s="4"/>
      <c r="P161" s="4"/>
      <c r="Q161" s="4"/>
      <c r="R161" s="4"/>
      <c r="S161" s="4"/>
      <c r="T161" s="4"/>
    </row>
    <row r="162" spans="1:20" ht="15.6" x14ac:dyDescent="0.3">
      <c r="A162" s="11"/>
      <c r="B162" s="16"/>
      <c r="C162" s="8"/>
      <c r="D162" s="8"/>
      <c r="E162" s="8"/>
      <c r="F162" s="12"/>
      <c r="G162" s="12"/>
      <c r="H162" s="12"/>
      <c r="I162" s="12"/>
      <c r="J162" s="12"/>
      <c r="K162" s="12"/>
      <c r="N162" s="12"/>
      <c r="O162" s="12"/>
      <c r="P162" s="12"/>
      <c r="Q162" s="12"/>
      <c r="R162" s="12"/>
      <c r="S162" s="12"/>
      <c r="T162" s="12"/>
    </row>
    <row r="163" spans="1:20" ht="16.2" thickBot="1" x14ac:dyDescent="0.3">
      <c r="A163" s="17"/>
      <c r="B163" s="32" t="s">
        <v>103</v>
      </c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12"/>
      <c r="P163" s="12"/>
      <c r="Q163" s="12"/>
      <c r="R163" s="12"/>
      <c r="S163" s="12"/>
      <c r="T163" s="12"/>
    </row>
    <row r="164" spans="1:20" ht="16.2" thickTop="1" x14ac:dyDescent="0.3">
      <c r="B164" s="25"/>
      <c r="C164" s="25" t="s">
        <v>23</v>
      </c>
      <c r="D164" s="25"/>
      <c r="E164" s="25"/>
      <c r="F164" s="31"/>
      <c r="G164" s="31"/>
      <c r="H164" s="31"/>
      <c r="I164" s="38">
        <v>2035000</v>
      </c>
      <c r="J164" s="31">
        <v>6132000</v>
      </c>
      <c r="K164" s="31">
        <v>5936000</v>
      </c>
      <c r="L164" s="31">
        <v>5773000</v>
      </c>
      <c r="M164" s="31">
        <v>5785000</v>
      </c>
      <c r="N164" s="31">
        <v>5489000</v>
      </c>
      <c r="O164" s="12"/>
      <c r="P164" s="12"/>
      <c r="Q164" s="12"/>
      <c r="R164" s="12"/>
      <c r="S164" s="12"/>
      <c r="T164" s="12"/>
    </row>
    <row r="165" spans="1:20" ht="15.6" x14ac:dyDescent="0.3">
      <c r="B165" s="22"/>
      <c r="C165" s="22"/>
      <c r="D165" s="22"/>
      <c r="E165" s="22"/>
      <c r="F165" s="4"/>
      <c r="G165" s="4"/>
      <c r="H165" s="4"/>
      <c r="I165" s="4"/>
      <c r="J165" s="4"/>
      <c r="K165" s="4"/>
      <c r="L165" s="4"/>
      <c r="M165" s="4"/>
      <c r="N165" s="4"/>
      <c r="O165" s="12"/>
      <c r="P165" s="12"/>
      <c r="Q165" s="12"/>
      <c r="R165" s="12"/>
      <c r="S165" s="12"/>
      <c r="T165" s="12"/>
    </row>
    <row r="166" spans="1:20" ht="18.600000000000001" x14ac:dyDescent="0.3">
      <c r="B166" s="22"/>
      <c r="C166" s="22" t="s">
        <v>104</v>
      </c>
      <c r="D166" s="22"/>
      <c r="E166" s="25"/>
      <c r="F166" s="39"/>
      <c r="G166" s="39"/>
      <c r="H166" s="39"/>
      <c r="I166" s="39">
        <v>0.57899999999999996</v>
      </c>
      <c r="J166" s="39">
        <v>0.57999999999999996</v>
      </c>
      <c r="K166" s="39">
        <v>0.57999999999999996</v>
      </c>
      <c r="L166" s="39">
        <v>0.57999999999999996</v>
      </c>
      <c r="M166" s="39">
        <v>0.57999999999999996</v>
      </c>
      <c r="N166" s="39">
        <v>0.57899999999999996</v>
      </c>
      <c r="O166" s="12"/>
      <c r="P166" s="12"/>
      <c r="Q166" s="12"/>
      <c r="R166" s="12"/>
      <c r="S166" s="12"/>
      <c r="T166" s="12"/>
    </row>
    <row r="167" spans="1:20" ht="15.6" x14ac:dyDescent="0.3">
      <c r="B167" s="3"/>
      <c r="C167" s="3"/>
      <c r="D167" s="22" t="s">
        <v>99</v>
      </c>
      <c r="E167" s="22"/>
      <c r="F167" s="39"/>
      <c r="G167" s="39"/>
      <c r="H167" s="39"/>
      <c r="I167" s="39">
        <v>0.67500000000000004</v>
      </c>
      <c r="J167" s="39">
        <v>0.67600000000000005</v>
      </c>
      <c r="K167" s="39">
        <v>0.67500000000000004</v>
      </c>
      <c r="L167" s="39">
        <v>0.67400000000000004</v>
      </c>
      <c r="M167" s="39">
        <v>0.67400000000000004</v>
      </c>
      <c r="N167" s="39">
        <v>0.67100000000000004</v>
      </c>
      <c r="O167" s="12"/>
      <c r="P167" s="12"/>
      <c r="Q167" s="12"/>
      <c r="R167" s="12"/>
      <c r="S167" s="12"/>
      <c r="T167" s="12"/>
    </row>
    <row r="168" spans="1:20" ht="15.6" x14ac:dyDescent="0.3">
      <c r="B168" s="3"/>
      <c r="C168" s="3"/>
      <c r="D168" s="22" t="s">
        <v>100</v>
      </c>
      <c r="E168" s="22"/>
      <c r="F168" s="39"/>
      <c r="G168" s="39"/>
      <c r="H168" s="39"/>
      <c r="I168" s="39">
        <v>0.47399999999999998</v>
      </c>
      <c r="J168" s="39">
        <v>0.47499999999999998</v>
      </c>
      <c r="K168" s="39">
        <v>0.47499999999999998</v>
      </c>
      <c r="L168" s="39">
        <v>0.47599999999999998</v>
      </c>
      <c r="M168" s="39">
        <v>0.47699999999999998</v>
      </c>
      <c r="N168" s="39">
        <v>0.47699999999999998</v>
      </c>
      <c r="O168" s="12"/>
      <c r="P168" s="12"/>
      <c r="Q168" s="12"/>
      <c r="R168" s="12"/>
      <c r="S168" s="12"/>
      <c r="T168" s="12"/>
    </row>
    <row r="169" spans="1:20" ht="15.6" x14ac:dyDescent="0.3">
      <c r="B169" s="22"/>
      <c r="C169" s="22"/>
      <c r="D169" s="22"/>
      <c r="E169" s="22"/>
      <c r="F169" s="4"/>
      <c r="G169" s="4"/>
      <c r="H169" s="4"/>
      <c r="I169" s="4"/>
      <c r="J169" s="4"/>
      <c r="K169" s="4"/>
      <c r="L169" s="4"/>
      <c r="M169" s="4"/>
      <c r="N169" s="4"/>
      <c r="O169" s="12"/>
      <c r="P169" s="12"/>
      <c r="Q169" s="12"/>
      <c r="R169" s="12"/>
      <c r="S169" s="12"/>
      <c r="T169" s="12"/>
    </row>
    <row r="170" spans="1:20" ht="15.6" x14ac:dyDescent="0.3">
      <c r="B170" s="22"/>
      <c r="C170" s="22" t="s">
        <v>105</v>
      </c>
      <c r="D170" s="22"/>
      <c r="E170" s="22"/>
      <c r="F170" s="4"/>
      <c r="G170" s="3"/>
      <c r="H170" s="3"/>
      <c r="I170" s="4">
        <v>1249000</v>
      </c>
      <c r="J170" s="4">
        <v>1269500</v>
      </c>
      <c r="K170" s="4">
        <v>1245700</v>
      </c>
      <c r="L170" s="4">
        <v>1227300</v>
      </c>
      <c r="M170" s="4">
        <v>1243900</v>
      </c>
      <c r="N170" s="4">
        <v>1196600</v>
      </c>
      <c r="O170" s="12"/>
      <c r="P170" s="12"/>
      <c r="Q170" s="12"/>
      <c r="R170" s="12"/>
      <c r="S170" s="12"/>
      <c r="T170" s="12"/>
    </row>
    <row r="171" spans="1:20" ht="15.6" x14ac:dyDescent="0.3">
      <c r="B171" s="22"/>
      <c r="C171" s="22"/>
      <c r="D171" s="22" t="s">
        <v>99</v>
      </c>
      <c r="E171" s="22"/>
      <c r="F171" s="4"/>
      <c r="G171" s="4"/>
      <c r="H171" s="4"/>
      <c r="I171" s="4">
        <v>761300</v>
      </c>
      <c r="J171" s="4">
        <v>773600</v>
      </c>
      <c r="K171" s="4">
        <v>759400</v>
      </c>
      <c r="L171" s="4">
        <v>747100</v>
      </c>
      <c r="M171" s="4">
        <v>756100</v>
      </c>
      <c r="N171" s="4">
        <v>727100</v>
      </c>
      <c r="O171" s="12"/>
      <c r="P171" s="12"/>
      <c r="Q171" s="12"/>
      <c r="R171" s="12"/>
      <c r="S171" s="12"/>
      <c r="T171" s="12"/>
    </row>
    <row r="172" spans="1:20" ht="15.6" x14ac:dyDescent="0.3">
      <c r="B172" s="22"/>
      <c r="C172" s="22"/>
      <c r="D172" s="22" t="s">
        <v>100</v>
      </c>
      <c r="E172" s="22"/>
      <c r="F172" s="4"/>
      <c r="G172" s="4"/>
      <c r="H172" s="4"/>
      <c r="I172" s="4">
        <v>487800</v>
      </c>
      <c r="J172" s="4">
        <v>495900</v>
      </c>
      <c r="K172" s="4">
        <v>486300</v>
      </c>
      <c r="L172" s="4">
        <v>480200</v>
      </c>
      <c r="M172" s="4">
        <v>487800</v>
      </c>
      <c r="N172" s="4">
        <v>469500</v>
      </c>
      <c r="O172" s="12"/>
      <c r="P172" s="12"/>
      <c r="Q172" s="12"/>
      <c r="R172" s="12"/>
      <c r="S172" s="12"/>
      <c r="T172" s="12"/>
    </row>
    <row r="173" spans="1:20" ht="15.6" x14ac:dyDescent="0.3">
      <c r="B173" s="22"/>
      <c r="C173" s="22"/>
      <c r="D173" s="22"/>
      <c r="E173" s="22"/>
      <c r="F173" s="4"/>
      <c r="G173" s="4"/>
      <c r="H173" s="4"/>
      <c r="I173" s="4"/>
      <c r="J173" s="4"/>
      <c r="K173" s="4"/>
      <c r="L173" s="4"/>
      <c r="M173" s="4"/>
      <c r="N173" s="4"/>
      <c r="O173" s="12"/>
      <c r="P173" s="12"/>
      <c r="Q173" s="12"/>
      <c r="R173" s="12"/>
      <c r="S173" s="12"/>
      <c r="T173" s="12"/>
    </row>
    <row r="174" spans="1:20" ht="15.6" x14ac:dyDescent="0.3">
      <c r="B174" s="22"/>
      <c r="C174" s="22" t="s">
        <v>106</v>
      </c>
      <c r="D174" s="22"/>
      <c r="E174" s="22"/>
      <c r="F174" s="4"/>
      <c r="G174" s="4"/>
      <c r="H174" s="4"/>
      <c r="I174" s="4">
        <v>4900</v>
      </c>
      <c r="J174" s="4">
        <v>4800</v>
      </c>
      <c r="K174" s="4">
        <v>4800</v>
      </c>
      <c r="L174" s="4">
        <v>4700</v>
      </c>
      <c r="M174" s="4">
        <v>4600</v>
      </c>
      <c r="N174" s="4">
        <v>4600</v>
      </c>
      <c r="O174" s="12"/>
      <c r="P174" s="12"/>
      <c r="Q174" s="12"/>
      <c r="R174" s="12"/>
      <c r="S174" s="12"/>
      <c r="T174" s="12"/>
    </row>
    <row r="175" spans="1:20" ht="15.6" x14ac:dyDescent="0.3">
      <c r="B175" s="22"/>
      <c r="C175" s="22"/>
      <c r="D175" s="22" t="s">
        <v>99</v>
      </c>
      <c r="E175" s="22"/>
      <c r="F175" s="4"/>
      <c r="G175" s="4"/>
      <c r="H175" s="4"/>
      <c r="I175" s="4">
        <v>5200</v>
      </c>
      <c r="J175" s="4">
        <v>5100</v>
      </c>
      <c r="K175" s="4">
        <v>5100</v>
      </c>
      <c r="L175" s="4">
        <v>5000</v>
      </c>
      <c r="M175" s="4">
        <v>5000</v>
      </c>
      <c r="N175" s="4">
        <v>4900</v>
      </c>
      <c r="O175" s="12"/>
      <c r="P175" s="12"/>
      <c r="Q175" s="12"/>
      <c r="R175" s="12"/>
      <c r="S175" s="12"/>
      <c r="T175" s="12"/>
    </row>
    <row r="176" spans="1:20" ht="15.6" x14ac:dyDescent="0.3">
      <c r="B176" s="22"/>
      <c r="C176" s="22"/>
      <c r="D176" s="22" t="s">
        <v>100</v>
      </c>
      <c r="E176" s="22"/>
      <c r="F176" s="4"/>
      <c r="G176" s="3"/>
      <c r="H176" s="3"/>
      <c r="I176" s="4">
        <v>4400</v>
      </c>
      <c r="J176" s="4">
        <v>4300</v>
      </c>
      <c r="K176" s="4">
        <v>4300</v>
      </c>
      <c r="L176" s="4">
        <v>4200</v>
      </c>
      <c r="M176" s="4">
        <v>4100</v>
      </c>
      <c r="N176" s="4">
        <v>4100</v>
      </c>
      <c r="O176" s="12"/>
      <c r="P176" s="12"/>
      <c r="Q176" s="12"/>
      <c r="R176" s="12"/>
      <c r="S176" s="12"/>
      <c r="T176" s="12"/>
    </row>
    <row r="177" spans="1:20" ht="15.6" x14ac:dyDescent="0.3">
      <c r="B177" s="22"/>
      <c r="C177" s="22"/>
      <c r="D177" s="22"/>
      <c r="E177" s="22"/>
      <c r="F177" s="4"/>
      <c r="G177" s="3"/>
      <c r="H177" s="3"/>
      <c r="I177" s="4"/>
      <c r="J177" s="4"/>
      <c r="K177" s="4"/>
      <c r="L177" s="3"/>
      <c r="M177" s="3"/>
      <c r="N177" s="3"/>
      <c r="O177" s="12"/>
      <c r="P177" s="12"/>
      <c r="Q177" s="12"/>
      <c r="R177" s="12"/>
      <c r="S177" s="12"/>
      <c r="T177" s="12"/>
    </row>
    <row r="178" spans="1:20" ht="15.6" x14ac:dyDescent="0.3">
      <c r="A178" s="11"/>
      <c r="B178" s="22"/>
      <c r="C178" s="22" t="s">
        <v>107</v>
      </c>
      <c r="D178" s="22"/>
      <c r="E178" s="22"/>
      <c r="F178" s="40"/>
      <c r="G178" s="40"/>
      <c r="H178" s="40"/>
      <c r="I178" s="40">
        <v>1.0009515296716334</v>
      </c>
      <c r="J178" s="40">
        <v>1.0009515296716334</v>
      </c>
      <c r="K178" s="40">
        <v>1.0009515296716334</v>
      </c>
      <c r="L178" s="40">
        <v>1.0009515296716334</v>
      </c>
      <c r="M178" s="40">
        <v>1.0009515296716334</v>
      </c>
      <c r="N178" s="40">
        <v>1.0009515296716334</v>
      </c>
      <c r="O178" s="12"/>
      <c r="P178" s="12"/>
      <c r="Q178" s="12"/>
      <c r="R178" s="12"/>
      <c r="S178" s="12"/>
      <c r="T178" s="12"/>
    </row>
    <row r="179" spans="1:20" ht="15.6" x14ac:dyDescent="0.3">
      <c r="A179" s="11"/>
      <c r="B179" s="22"/>
      <c r="C179" s="22"/>
      <c r="D179" s="22"/>
      <c r="E179" s="22"/>
      <c r="F179" s="3"/>
      <c r="G179" s="3"/>
      <c r="H179" s="3"/>
      <c r="I179" s="41"/>
      <c r="J179" s="41"/>
      <c r="K179" s="41"/>
      <c r="L179" s="41"/>
      <c r="M179" s="41"/>
      <c r="N179" s="12"/>
      <c r="O179" s="12"/>
      <c r="P179" s="12"/>
      <c r="Q179" s="12"/>
      <c r="R179" s="12"/>
      <c r="S179" s="12"/>
      <c r="T179" s="12"/>
    </row>
    <row r="180" spans="1:20" ht="15.6" x14ac:dyDescent="0.3">
      <c r="A180" s="11"/>
      <c r="B180" s="22">
        <v>1</v>
      </c>
      <c r="C180" s="22" t="s">
        <v>108</v>
      </c>
      <c r="D180" s="22"/>
      <c r="E180" s="22"/>
      <c r="F180" s="3"/>
      <c r="G180" s="3"/>
      <c r="H180" s="3"/>
      <c r="I180" s="41"/>
      <c r="J180" s="41"/>
      <c r="K180" s="41"/>
      <c r="L180" s="41"/>
      <c r="M180" s="41"/>
      <c r="N180" s="12"/>
      <c r="O180" s="12"/>
      <c r="P180" s="12"/>
      <c r="Q180" s="12"/>
      <c r="R180" s="12"/>
      <c r="S180" s="12"/>
      <c r="T180" s="12"/>
    </row>
    <row r="181" spans="1:20" ht="15.6" x14ac:dyDescent="0.3">
      <c r="A181" s="11"/>
      <c r="B181" s="42"/>
      <c r="C181" s="22" t="s">
        <v>109</v>
      </c>
      <c r="D181" s="22"/>
      <c r="E181" s="22"/>
      <c r="F181" s="3"/>
      <c r="G181" s="3"/>
      <c r="H181" s="3"/>
      <c r="I181" s="3"/>
      <c r="J181" s="3"/>
      <c r="K181" s="3"/>
      <c r="L181" s="3"/>
      <c r="M181" s="3"/>
      <c r="N181" s="12"/>
      <c r="O181" s="12"/>
      <c r="P181" s="12"/>
      <c r="Q181" s="12"/>
      <c r="R181" s="12"/>
      <c r="S181" s="12"/>
      <c r="T181" s="12"/>
    </row>
    <row r="182" spans="1:20" ht="15.6" x14ac:dyDescent="0.3">
      <c r="A182" s="11"/>
      <c r="B182" s="36"/>
      <c r="C182" s="22"/>
      <c r="D182" s="22"/>
      <c r="E182" s="22"/>
      <c r="F182" s="3"/>
      <c r="G182" s="3"/>
      <c r="H182" s="3"/>
      <c r="I182" s="3"/>
      <c r="J182" s="3"/>
      <c r="K182" s="3"/>
      <c r="L182" s="3"/>
      <c r="M182" s="3"/>
      <c r="N182" s="12"/>
      <c r="O182" s="12"/>
      <c r="P182" s="12"/>
      <c r="Q182" s="12"/>
      <c r="R182" s="12"/>
      <c r="S182" s="12"/>
      <c r="T182" s="12"/>
    </row>
    <row r="183" spans="1:20" ht="16.2" thickBot="1" x14ac:dyDescent="0.35">
      <c r="A183" s="11"/>
      <c r="B183" s="32" t="s">
        <v>110</v>
      </c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34"/>
      <c r="O183" s="12"/>
      <c r="P183" s="12"/>
      <c r="Q183" s="12"/>
      <c r="R183" s="12"/>
      <c r="S183" s="12"/>
      <c r="T183" s="12"/>
    </row>
    <row r="184" spans="1:20" ht="16.2" thickTop="1" x14ac:dyDescent="0.3">
      <c r="A184" s="11"/>
      <c r="B184" s="3"/>
      <c r="C184" s="25" t="s">
        <v>23</v>
      </c>
      <c r="D184" s="25"/>
      <c r="E184" s="25"/>
      <c r="F184" s="31">
        <v>539532</v>
      </c>
      <c r="G184" s="31">
        <v>566039</v>
      </c>
      <c r="H184" s="31">
        <v>706021</v>
      </c>
      <c r="I184" s="31">
        <v>778000</v>
      </c>
      <c r="J184" s="31">
        <v>781000</v>
      </c>
      <c r="K184" s="31">
        <v>726000</v>
      </c>
      <c r="L184" s="31">
        <v>717000</v>
      </c>
      <c r="M184" s="31">
        <v>755000</v>
      </c>
      <c r="N184" s="31">
        <v>770000</v>
      </c>
      <c r="O184" s="12"/>
      <c r="P184" s="12"/>
      <c r="Q184" s="12"/>
      <c r="R184" s="12"/>
      <c r="S184" s="12"/>
      <c r="T184" s="12"/>
    </row>
    <row r="185" spans="1:20" ht="15.6" x14ac:dyDescent="0.3">
      <c r="A185" s="11"/>
      <c r="B185" s="16"/>
      <c r="C185" s="8"/>
      <c r="D185" s="8"/>
      <c r="E185" s="8"/>
      <c r="F185" s="9"/>
      <c r="G185" s="8"/>
      <c r="H185" s="8"/>
      <c r="I185" s="8"/>
      <c r="J185" s="8"/>
      <c r="K185" s="8"/>
      <c r="N185" s="12"/>
      <c r="O185" s="12"/>
      <c r="P185" s="12"/>
      <c r="Q185" s="12"/>
      <c r="R185" s="12"/>
      <c r="S185" s="12"/>
      <c r="T185" s="12"/>
    </row>
    <row r="186" spans="1:20" x14ac:dyDescent="0.25">
      <c r="N186" s="12"/>
      <c r="O186" s="12"/>
      <c r="P186" s="12"/>
      <c r="Q186" s="12"/>
      <c r="R186" s="12"/>
      <c r="S186" s="12"/>
      <c r="T186" s="12"/>
    </row>
    <row r="187" spans="1:20" s="1" customFormat="1" ht="49.5" customHeight="1" x14ac:dyDescent="0.25">
      <c r="A187" s="29" t="s">
        <v>111</v>
      </c>
      <c r="B187" s="36"/>
      <c r="C187" s="30"/>
      <c r="D187" s="30"/>
      <c r="E187" s="30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5">
      <c r="A188" s="25"/>
      <c r="B188" s="32" t="s">
        <v>112</v>
      </c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34"/>
      <c r="O188" s="4"/>
      <c r="P188" s="4"/>
      <c r="Q188" s="4"/>
      <c r="R188" s="4"/>
      <c r="S188" s="4"/>
      <c r="T188" s="4"/>
    </row>
    <row r="189" spans="1:20" s="3" customFormat="1" ht="16.2" thickTop="1" x14ac:dyDescent="0.3">
      <c r="A189" s="25"/>
      <c r="C189" s="25" t="s">
        <v>23</v>
      </c>
      <c r="D189" s="25"/>
      <c r="E189" s="25"/>
      <c r="F189" s="31">
        <v>951151</v>
      </c>
      <c r="G189" s="31">
        <v>997204</v>
      </c>
      <c r="H189" s="31">
        <v>1034176</v>
      </c>
      <c r="I189" s="31">
        <v>1017506</v>
      </c>
      <c r="J189" s="31">
        <v>1036600</v>
      </c>
      <c r="K189" s="31">
        <v>1080400</v>
      </c>
      <c r="L189" s="31">
        <v>1121600</v>
      </c>
      <c r="M189" s="31">
        <v>1144400</v>
      </c>
      <c r="N189" s="31">
        <v>1169300</v>
      </c>
      <c r="O189" s="4"/>
      <c r="P189" s="4"/>
      <c r="Q189" s="4"/>
      <c r="R189" s="4"/>
      <c r="S189" s="4"/>
      <c r="T189" s="4"/>
    </row>
    <row r="190" spans="1:20" s="3" customFormat="1" ht="12" customHeight="1" x14ac:dyDescent="0.3">
      <c r="A190" s="25"/>
      <c r="B190" s="22"/>
      <c r="C190" s="22"/>
      <c r="D190" s="22"/>
      <c r="E190" s="22"/>
      <c r="O190" s="35"/>
      <c r="P190" s="35"/>
      <c r="Q190" s="35"/>
      <c r="R190" s="35"/>
      <c r="S190" s="35"/>
      <c r="T190" s="35"/>
    </row>
    <row r="191" spans="1:20" s="3" customFormat="1" ht="18" customHeight="1" x14ac:dyDescent="0.3">
      <c r="A191" s="25"/>
      <c r="B191" s="22"/>
      <c r="C191" s="22" t="s">
        <v>113</v>
      </c>
      <c r="D191" s="22"/>
      <c r="E191" s="22"/>
      <c r="F191" s="4">
        <v>717041</v>
      </c>
      <c r="G191" s="4">
        <v>736573</v>
      </c>
      <c r="H191" s="4">
        <v>769891</v>
      </c>
      <c r="I191" s="4">
        <v>782619</v>
      </c>
      <c r="J191" s="4">
        <v>816500</v>
      </c>
      <c r="K191" s="4">
        <v>849700</v>
      </c>
      <c r="L191" s="4">
        <v>882300</v>
      </c>
      <c r="M191" s="4">
        <v>910200</v>
      </c>
      <c r="N191" s="4">
        <v>938600</v>
      </c>
    </row>
    <row r="192" spans="1:20" s="3" customFormat="1" ht="15.6" x14ac:dyDescent="0.3">
      <c r="A192" s="25"/>
      <c r="C192" s="22" t="s">
        <v>114</v>
      </c>
      <c r="D192" s="22"/>
      <c r="E192" s="22"/>
      <c r="F192" s="4">
        <v>234110</v>
      </c>
      <c r="G192" s="4">
        <v>260631</v>
      </c>
      <c r="H192" s="4">
        <v>264285</v>
      </c>
      <c r="I192" s="4">
        <v>234887</v>
      </c>
      <c r="J192" s="4">
        <v>220100</v>
      </c>
      <c r="K192" s="4">
        <v>230700</v>
      </c>
      <c r="L192" s="4">
        <v>239300</v>
      </c>
      <c r="M192" s="4">
        <v>234200</v>
      </c>
      <c r="N192" s="4">
        <v>230700</v>
      </c>
    </row>
    <row r="193" spans="1:20" s="3" customFormat="1" ht="9" customHeight="1" x14ac:dyDescent="0.3">
      <c r="A193" s="25"/>
      <c r="B193" s="22"/>
      <c r="C193" s="22"/>
      <c r="D193" s="22"/>
      <c r="E193" s="22"/>
      <c r="O193" s="4"/>
      <c r="P193" s="4"/>
      <c r="Q193" s="4"/>
      <c r="R193" s="4"/>
      <c r="S193" s="4"/>
      <c r="T193" s="4"/>
    </row>
    <row r="194" spans="1:20" s="3" customFormat="1" ht="15.75" customHeight="1" x14ac:dyDescent="0.3">
      <c r="A194" s="25"/>
      <c r="B194" s="22"/>
      <c r="C194" s="22" t="s">
        <v>115</v>
      </c>
      <c r="D194" s="22"/>
      <c r="E194" s="22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22800</v>
      </c>
      <c r="L194" s="4">
        <v>23000</v>
      </c>
      <c r="M194" s="4">
        <v>23100</v>
      </c>
      <c r="N194" s="4">
        <v>23200</v>
      </c>
      <c r="O194" s="4"/>
      <c r="P194" s="4"/>
      <c r="Q194" s="4"/>
      <c r="R194" s="4"/>
      <c r="S194" s="4"/>
      <c r="T194" s="4"/>
    </row>
    <row r="195" spans="1:20" s="3" customFormat="1" ht="15.6" x14ac:dyDescent="0.3">
      <c r="A195" s="25"/>
      <c r="C195" s="22" t="s">
        <v>116</v>
      </c>
      <c r="D195" s="22"/>
      <c r="E195" s="22"/>
      <c r="F195" s="4">
        <v>12000</v>
      </c>
      <c r="G195" s="4">
        <v>12500</v>
      </c>
      <c r="H195" s="4">
        <v>13300</v>
      </c>
      <c r="I195" s="4">
        <v>13100</v>
      </c>
      <c r="J195" s="4">
        <v>12700</v>
      </c>
      <c r="K195" s="4">
        <v>12400</v>
      </c>
      <c r="L195" s="4">
        <v>12100</v>
      </c>
      <c r="M195" s="4">
        <v>11800</v>
      </c>
      <c r="N195" s="4">
        <v>11500</v>
      </c>
    </row>
    <row r="196" spans="1:20" s="3" customFormat="1" ht="9" customHeight="1" x14ac:dyDescent="0.3">
      <c r="A196" s="25"/>
      <c r="B196" s="22"/>
      <c r="C196" s="22"/>
      <c r="D196" s="22"/>
      <c r="E196" s="2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3">
      <c r="A197" s="25"/>
      <c r="B197" s="22"/>
      <c r="C197" s="22" t="s">
        <v>117</v>
      </c>
      <c r="D197" s="22"/>
      <c r="E197" s="22"/>
      <c r="F197" s="4">
        <v>32200</v>
      </c>
      <c r="G197" s="4">
        <v>32800</v>
      </c>
      <c r="H197" s="4">
        <v>33500</v>
      </c>
      <c r="I197" s="4">
        <v>33800</v>
      </c>
      <c r="J197" s="4">
        <v>34800</v>
      </c>
      <c r="K197" s="4">
        <v>36100</v>
      </c>
      <c r="L197" s="4">
        <v>37200</v>
      </c>
      <c r="M197" s="4">
        <v>38200</v>
      </c>
      <c r="N197" s="4">
        <v>39300</v>
      </c>
      <c r="O197" s="4"/>
      <c r="P197" s="4"/>
      <c r="Q197" s="4"/>
      <c r="R197" s="4"/>
      <c r="S197" s="4"/>
      <c r="T197" s="4"/>
    </row>
    <row r="198" spans="1:20" s="3" customFormat="1" ht="15.6" x14ac:dyDescent="0.3">
      <c r="A198" s="25"/>
      <c r="C198" s="22" t="s">
        <v>118</v>
      </c>
      <c r="D198" s="22"/>
      <c r="E198" s="22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18100</v>
      </c>
      <c r="L198" s="4">
        <v>19100</v>
      </c>
      <c r="M198" s="4">
        <v>19200</v>
      </c>
      <c r="N198" s="4">
        <v>19500</v>
      </c>
    </row>
    <row r="199" spans="1:20" s="3" customFormat="1" ht="9" customHeight="1" x14ac:dyDescent="0.3">
      <c r="A199" s="25"/>
      <c r="B199" s="22"/>
      <c r="C199" s="22"/>
      <c r="D199" s="22"/>
      <c r="E199" s="22"/>
      <c r="O199" s="4"/>
      <c r="P199" s="4"/>
      <c r="Q199" s="4"/>
      <c r="R199" s="4"/>
      <c r="S199" s="4"/>
      <c r="T199" s="4"/>
    </row>
    <row r="200" spans="1:20" s="3" customFormat="1" ht="18" customHeight="1" x14ac:dyDescent="0.3">
      <c r="A200" s="25"/>
      <c r="B200" s="22"/>
      <c r="C200" s="22" t="s">
        <v>119</v>
      </c>
      <c r="D200" s="22"/>
      <c r="E200" s="22"/>
      <c r="F200" s="43">
        <v>1.0298860000000001</v>
      </c>
      <c r="G200" s="43">
        <v>1.031263</v>
      </c>
      <c r="H200" s="43">
        <v>1.0374289999999999</v>
      </c>
      <c r="I200" s="3">
        <v>1.0387390000000001</v>
      </c>
      <c r="J200" s="3">
        <v>1.04</v>
      </c>
      <c r="K200" s="3">
        <v>1.03</v>
      </c>
      <c r="L200" s="3">
        <v>1.03</v>
      </c>
      <c r="M200" s="3">
        <v>1.03</v>
      </c>
      <c r="N200" s="3">
        <v>1.03</v>
      </c>
      <c r="O200" s="4"/>
      <c r="P200" s="4"/>
      <c r="Q200" s="4"/>
      <c r="R200" s="4"/>
      <c r="S200" s="4"/>
      <c r="T200" s="4"/>
    </row>
    <row r="201" spans="1:20" s="3" customFormat="1" ht="18" customHeight="1" x14ac:dyDescent="0.3">
      <c r="A201" s="25"/>
      <c r="B201" s="22"/>
      <c r="C201" s="22" t="s">
        <v>120</v>
      </c>
      <c r="D201" s="22"/>
      <c r="E201" s="22"/>
      <c r="F201" s="43">
        <v>1.2287300000000001</v>
      </c>
      <c r="G201" s="43">
        <v>1.2807706596368589</v>
      </c>
      <c r="H201" s="43">
        <v>1.193141662449138</v>
      </c>
      <c r="I201" s="43">
        <v>1.0761187511200088</v>
      </c>
      <c r="J201" s="43">
        <v>1.0383255033291956</v>
      </c>
      <c r="K201" s="43">
        <v>1.03</v>
      </c>
      <c r="L201" s="43">
        <v>1.03</v>
      </c>
      <c r="M201" s="43">
        <v>1.03</v>
      </c>
      <c r="N201" s="43">
        <v>1.03</v>
      </c>
    </row>
    <row r="202" spans="1:20" s="7" customFormat="1" ht="12" customHeight="1" x14ac:dyDescent="0.3">
      <c r="A202" s="11"/>
      <c r="B202" s="16"/>
      <c r="C202" s="8"/>
      <c r="D202" s="8"/>
      <c r="E202" s="8"/>
    </row>
    <row r="203" spans="1:20" ht="15" customHeight="1" thickBot="1" x14ac:dyDescent="0.35">
      <c r="A203" s="11"/>
      <c r="B203" s="32" t="s">
        <v>121</v>
      </c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20" ht="16.2" thickTop="1" x14ac:dyDescent="0.3">
      <c r="A204" s="11"/>
      <c r="B204" s="22"/>
      <c r="C204" s="25" t="s">
        <v>122</v>
      </c>
      <c r="D204" s="25"/>
      <c r="E204" s="25"/>
      <c r="F204" s="44">
        <v>7366900</v>
      </c>
      <c r="G204" s="44">
        <v>7303100</v>
      </c>
      <c r="H204" s="44">
        <v>7565300</v>
      </c>
      <c r="I204" s="44">
        <v>8070800</v>
      </c>
      <c r="J204" s="44">
        <v>8467300</v>
      </c>
      <c r="K204" s="44">
        <v>9063100</v>
      </c>
      <c r="L204" s="44">
        <v>8871100</v>
      </c>
      <c r="M204" s="44">
        <v>9244000</v>
      </c>
      <c r="N204" s="44">
        <v>9239700</v>
      </c>
    </row>
    <row r="205" spans="1:20" ht="15.6" x14ac:dyDescent="0.3">
      <c r="A205" s="11"/>
      <c r="B205" s="22"/>
      <c r="C205" s="22" t="s">
        <v>123</v>
      </c>
      <c r="D205" s="22"/>
      <c r="E205" s="22"/>
      <c r="F205" s="45">
        <v>7425500</v>
      </c>
      <c r="G205" s="45">
        <v>7814200</v>
      </c>
      <c r="H205" s="45">
        <v>8110600</v>
      </c>
      <c r="I205" s="45">
        <v>8124000</v>
      </c>
      <c r="J205" s="45">
        <v>8285700</v>
      </c>
      <c r="K205" s="45">
        <v>8562400</v>
      </c>
      <c r="L205" s="45">
        <v>8773900</v>
      </c>
      <c r="M205" s="45">
        <v>9008100</v>
      </c>
      <c r="N205" s="45">
        <v>9225900</v>
      </c>
    </row>
    <row r="206" spans="1:20" ht="15.6" x14ac:dyDescent="0.3">
      <c r="A206" s="11"/>
      <c r="B206" s="22"/>
      <c r="C206" s="22"/>
      <c r="D206" s="22"/>
      <c r="E206" s="22"/>
      <c r="F206" s="46"/>
      <c r="G206" s="46"/>
      <c r="H206" s="46"/>
      <c r="I206" s="46"/>
      <c r="J206" s="46"/>
      <c r="K206" s="46"/>
      <c r="L206" s="46"/>
      <c r="M206" s="46"/>
      <c r="N206" s="46"/>
    </row>
    <row r="207" spans="1:20" ht="15.6" x14ac:dyDescent="0.3">
      <c r="A207" s="11"/>
      <c r="B207" s="22"/>
      <c r="C207" s="22" t="s">
        <v>124</v>
      </c>
      <c r="D207" s="22"/>
      <c r="E207" s="22"/>
      <c r="F207" s="46"/>
      <c r="G207" s="46"/>
      <c r="H207" s="46"/>
      <c r="I207" s="46"/>
      <c r="J207" s="46"/>
      <c r="K207" s="46"/>
      <c r="L207" s="46"/>
      <c r="M207" s="46"/>
      <c r="N207" s="46"/>
    </row>
    <row r="208" spans="1:20" ht="15.6" x14ac:dyDescent="0.3">
      <c r="A208" s="11"/>
      <c r="B208" s="22"/>
      <c r="C208" s="22"/>
      <c r="D208" s="22" t="s">
        <v>125</v>
      </c>
      <c r="E208" s="22"/>
      <c r="F208" s="45">
        <v>2100500</v>
      </c>
      <c r="G208" s="45">
        <v>2375200</v>
      </c>
      <c r="H208" s="45">
        <v>2576300</v>
      </c>
      <c r="I208" s="45">
        <v>2464700</v>
      </c>
      <c r="J208" s="45">
        <v>2230900</v>
      </c>
      <c r="K208" s="45">
        <v>2262000</v>
      </c>
      <c r="L208" s="45">
        <v>2329200</v>
      </c>
      <c r="M208" s="45">
        <v>2349500</v>
      </c>
      <c r="N208" s="45">
        <v>2319700</v>
      </c>
    </row>
    <row r="209" spans="1:16" ht="15.6" x14ac:dyDescent="0.3">
      <c r="A209" s="11"/>
      <c r="B209" s="22"/>
      <c r="C209" s="22"/>
      <c r="D209" s="22" t="s">
        <v>126</v>
      </c>
      <c r="E209" s="22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6" ht="14.25" customHeight="1" x14ac:dyDescent="0.3">
      <c r="A210" s="11"/>
      <c r="B210" s="22"/>
      <c r="C210" s="22"/>
      <c r="D210" s="22"/>
      <c r="E210" s="22" t="s">
        <v>127</v>
      </c>
      <c r="F210" s="45">
        <v>3266000</v>
      </c>
      <c r="G210" s="45">
        <v>3381200</v>
      </c>
      <c r="H210" s="45">
        <v>3464000</v>
      </c>
      <c r="I210" s="45">
        <v>3571900</v>
      </c>
      <c r="J210" s="45">
        <v>3838100</v>
      </c>
      <c r="K210" s="45">
        <v>4043500</v>
      </c>
      <c r="L210" s="45">
        <v>4147200</v>
      </c>
      <c r="M210" s="45">
        <v>4306300</v>
      </c>
      <c r="N210" s="45">
        <v>4473100</v>
      </c>
    </row>
    <row r="211" spans="1:16" ht="15.6" x14ac:dyDescent="0.3">
      <c r="A211" s="11"/>
      <c r="B211" s="22"/>
      <c r="C211" s="22"/>
      <c r="D211" s="22" t="s">
        <v>128</v>
      </c>
      <c r="E211" s="22"/>
      <c r="F211" s="45">
        <v>2059000</v>
      </c>
      <c r="G211" s="45">
        <v>2057800</v>
      </c>
      <c r="H211" s="45">
        <v>2070400</v>
      </c>
      <c r="I211" s="45">
        <v>2087400</v>
      </c>
      <c r="J211" s="45">
        <v>2216700</v>
      </c>
      <c r="K211" s="45">
        <v>2257000</v>
      </c>
      <c r="L211" s="45">
        <v>2297500</v>
      </c>
      <c r="M211" s="45">
        <v>2352300</v>
      </c>
      <c r="N211" s="45">
        <v>2433100</v>
      </c>
    </row>
    <row r="212" spans="1:16" ht="15.6" x14ac:dyDescent="0.3">
      <c r="A212" s="11"/>
      <c r="B212" s="22"/>
      <c r="C212" s="22"/>
      <c r="D212" s="22"/>
      <c r="E212" s="22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6" s="15" customFormat="1" ht="18" x14ac:dyDescent="0.3">
      <c r="A213" s="14"/>
      <c r="B213" s="30"/>
      <c r="C213" s="22" t="s">
        <v>129</v>
      </c>
      <c r="D213" s="22"/>
      <c r="E213" s="22"/>
      <c r="F213" s="4">
        <v>40138000</v>
      </c>
      <c r="G213" s="4">
        <v>42239000</v>
      </c>
      <c r="H213" s="4">
        <v>43841200</v>
      </c>
      <c r="I213" s="4">
        <v>43913300</v>
      </c>
      <c r="J213" s="4">
        <v>44787700</v>
      </c>
      <c r="K213" s="4">
        <v>46283300</v>
      </c>
      <c r="L213" s="4">
        <v>47426500</v>
      </c>
      <c r="M213" s="4">
        <v>48692300</v>
      </c>
      <c r="N213" s="4">
        <v>49869500</v>
      </c>
    </row>
    <row r="214" spans="1:16" ht="17.399999999999999" x14ac:dyDescent="0.3">
      <c r="A214" s="14"/>
      <c r="B214" s="36"/>
      <c r="C214" s="22" t="s">
        <v>130</v>
      </c>
      <c r="D214" s="22"/>
      <c r="E214" s="22"/>
      <c r="F214" s="4">
        <v>381404</v>
      </c>
      <c r="G214" s="4">
        <v>382381</v>
      </c>
      <c r="H214" s="4">
        <v>381014</v>
      </c>
      <c r="I214" s="4">
        <v>371398</v>
      </c>
      <c r="J214" s="4">
        <v>368897</v>
      </c>
      <c r="K214" s="4">
        <v>365924</v>
      </c>
      <c r="L214" s="4">
        <v>363260</v>
      </c>
      <c r="M214" s="4">
        <v>360740</v>
      </c>
      <c r="N214" s="4">
        <v>357957.9</v>
      </c>
    </row>
    <row r="215" spans="1:16" ht="17.399999999999999" x14ac:dyDescent="0.3">
      <c r="A215" s="14"/>
      <c r="B215" s="36"/>
      <c r="C215" s="22"/>
      <c r="D215" s="22"/>
      <c r="E215" s="22"/>
      <c r="F215" s="49"/>
      <c r="G215" s="49"/>
      <c r="H215" s="49"/>
      <c r="I215" s="49"/>
      <c r="J215" s="49"/>
      <c r="K215" s="49"/>
      <c r="L215" s="3"/>
      <c r="M215" s="3"/>
      <c r="N215" s="3"/>
    </row>
    <row r="216" spans="1:16" s="7" customFormat="1" ht="49.5" customHeight="1" x14ac:dyDescent="0.25">
      <c r="A216" s="29" t="s">
        <v>131</v>
      </c>
      <c r="B216" s="36"/>
      <c r="C216" s="30"/>
      <c r="D216" s="30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2" thickBot="1" x14ac:dyDescent="0.35">
      <c r="A217" s="25"/>
      <c r="B217" s="32" t="s">
        <v>131</v>
      </c>
      <c r="C217" s="33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34"/>
      <c r="O217" s="3"/>
      <c r="P217" s="3"/>
    </row>
    <row r="218" spans="1:16" ht="16.2" thickTop="1" x14ac:dyDescent="0.3">
      <c r="A218" s="11"/>
      <c r="B218" s="22"/>
      <c r="C218" s="25" t="s">
        <v>132</v>
      </c>
      <c r="D218" s="22"/>
      <c r="E218" s="22"/>
      <c r="F218" s="31">
        <v>317496700</v>
      </c>
      <c r="G218" s="31">
        <v>329342600</v>
      </c>
      <c r="H218" s="31">
        <v>344381000</v>
      </c>
      <c r="I218" s="31">
        <v>352400100</v>
      </c>
      <c r="J218" s="31">
        <v>371686000</v>
      </c>
      <c r="K218" s="31">
        <v>383729000</v>
      </c>
      <c r="L218" s="31">
        <v>396432000</v>
      </c>
      <c r="M218" s="31">
        <v>412808000</v>
      </c>
      <c r="N218" s="31">
        <v>427475000</v>
      </c>
    </row>
    <row r="219" spans="1:16" ht="15.6" x14ac:dyDescent="0.3">
      <c r="A219" s="11"/>
      <c r="B219" s="22"/>
      <c r="C219" s="22" t="s">
        <v>133</v>
      </c>
      <c r="D219" s="22"/>
      <c r="E219" s="22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348167000</v>
      </c>
      <c r="K219" s="4">
        <v>359825000</v>
      </c>
      <c r="L219" s="4">
        <v>370291000</v>
      </c>
      <c r="M219" s="4">
        <v>383831000</v>
      </c>
      <c r="N219" s="4">
        <v>395798000</v>
      </c>
    </row>
    <row r="220" spans="1:16" ht="15.6" x14ac:dyDescent="0.3">
      <c r="A220" s="11"/>
      <c r="B220" s="22"/>
      <c r="C220" s="25"/>
      <c r="D220" s="22"/>
      <c r="E220" s="22"/>
      <c r="F220" s="4"/>
      <c r="G220" s="4"/>
      <c r="H220" s="4"/>
      <c r="I220" s="4"/>
      <c r="J220" s="4"/>
      <c r="K220" s="4"/>
      <c r="L220" s="4"/>
      <c r="M220" s="4"/>
      <c r="N220" s="4"/>
    </row>
    <row r="221" spans="1:16" ht="15.6" x14ac:dyDescent="0.3">
      <c r="A221" s="11"/>
      <c r="B221" s="22"/>
      <c r="C221" s="22" t="s">
        <v>134</v>
      </c>
      <c r="D221" s="22"/>
      <c r="E221" s="22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345060000</v>
      </c>
      <c r="K221" s="4">
        <v>356594000</v>
      </c>
      <c r="L221" s="4">
        <v>366989000</v>
      </c>
      <c r="M221" s="4">
        <v>380449000</v>
      </c>
      <c r="N221" s="4">
        <v>392320000</v>
      </c>
    </row>
    <row r="222" spans="1:16" ht="15.6" x14ac:dyDescent="0.3">
      <c r="A222" s="11"/>
      <c r="B222" s="22"/>
      <c r="C222" s="22" t="s">
        <v>135</v>
      </c>
      <c r="D222" s="22"/>
      <c r="E222" s="22"/>
      <c r="F222" s="4">
        <v>2912300</v>
      </c>
      <c r="G222" s="4">
        <v>2903400</v>
      </c>
      <c r="H222" s="4">
        <v>3098000</v>
      </c>
      <c r="I222" s="4">
        <v>3018000</v>
      </c>
      <c r="J222" s="4">
        <v>3100000</v>
      </c>
      <c r="K222" s="4">
        <v>3224000</v>
      </c>
      <c r="L222" s="4">
        <v>3295000</v>
      </c>
      <c r="M222" s="4">
        <v>3375000</v>
      </c>
      <c r="N222" s="4">
        <v>3473000</v>
      </c>
    </row>
    <row r="223" spans="1:16" ht="15.6" x14ac:dyDescent="0.3">
      <c r="A223" s="11"/>
      <c r="B223" s="22"/>
      <c r="C223" s="22" t="s">
        <v>136</v>
      </c>
      <c r="D223" s="22"/>
      <c r="E223" s="22"/>
      <c r="F223" s="4">
        <v>4700</v>
      </c>
      <c r="G223" s="4">
        <v>0</v>
      </c>
      <c r="H223" s="4">
        <v>9600</v>
      </c>
      <c r="I223" s="4">
        <v>3100</v>
      </c>
      <c r="J223" s="4">
        <v>7000</v>
      </c>
      <c r="K223" s="4">
        <v>7000</v>
      </c>
      <c r="L223" s="4">
        <v>7000</v>
      </c>
      <c r="M223" s="4">
        <v>7000</v>
      </c>
      <c r="N223" s="4">
        <v>5000</v>
      </c>
    </row>
    <row r="224" spans="1:16" ht="15.6" x14ac:dyDescent="0.3">
      <c r="A224" s="11"/>
      <c r="B224" s="22"/>
      <c r="C224" s="22"/>
      <c r="D224" s="22"/>
      <c r="E224" s="22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5.6" x14ac:dyDescent="0.3">
      <c r="A225" s="11"/>
      <c r="B225" s="22"/>
      <c r="C225" s="22" t="s">
        <v>137</v>
      </c>
      <c r="D225" s="22"/>
      <c r="E225" s="22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23517000</v>
      </c>
      <c r="K225" s="4">
        <v>23902000</v>
      </c>
      <c r="L225" s="4">
        <v>26139000</v>
      </c>
      <c r="M225" s="4">
        <v>28975000</v>
      </c>
      <c r="N225" s="4">
        <v>31675000</v>
      </c>
    </row>
    <row r="226" spans="1:14" ht="15.6" x14ac:dyDescent="0.3">
      <c r="A226" s="11"/>
      <c r="B226" s="22"/>
      <c r="C226" s="22" t="s">
        <v>138</v>
      </c>
      <c r="D226" s="22"/>
      <c r="E226" s="22"/>
      <c r="F226" s="4">
        <v>1500</v>
      </c>
      <c r="G226" s="4">
        <v>0</v>
      </c>
      <c r="H226" s="4">
        <v>2400</v>
      </c>
      <c r="I226" s="4">
        <v>2000</v>
      </c>
      <c r="J226" s="4">
        <v>2000</v>
      </c>
      <c r="K226" s="4">
        <v>2000</v>
      </c>
      <c r="L226" s="4">
        <v>2000</v>
      </c>
      <c r="M226" s="4">
        <v>2000</v>
      </c>
      <c r="N226" s="4">
        <v>2000</v>
      </c>
    </row>
    <row r="227" spans="1:14" ht="15.6" x14ac:dyDescent="0.3">
      <c r="A227" s="11"/>
      <c r="B227" s="22"/>
      <c r="C227" s="22"/>
      <c r="D227" s="22"/>
      <c r="E227" s="22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5.75" customHeight="1" x14ac:dyDescent="0.3">
      <c r="A228" s="11"/>
      <c r="B228" s="22"/>
      <c r="C228" s="22" t="s">
        <v>139</v>
      </c>
      <c r="D228" s="22"/>
      <c r="E228" s="22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143440000</v>
      </c>
      <c r="K228" s="4">
        <v>138370000</v>
      </c>
      <c r="L228" s="4">
        <v>131791000</v>
      </c>
      <c r="M228" s="4">
        <v>124971000</v>
      </c>
      <c r="N228" s="4">
        <v>118128000</v>
      </c>
    </row>
    <row r="229" spans="1:14" ht="15.6" x14ac:dyDescent="0.3">
      <c r="A229" s="11"/>
      <c r="B229" s="22"/>
      <c r="C229" s="22" t="s">
        <v>140</v>
      </c>
      <c r="D229" s="22"/>
      <c r="E229" s="22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201620000</v>
      </c>
      <c r="K229" s="4">
        <v>218224000</v>
      </c>
      <c r="L229" s="4">
        <v>235198000</v>
      </c>
      <c r="M229" s="4">
        <v>255478000</v>
      </c>
      <c r="N229" s="4">
        <v>274192000</v>
      </c>
    </row>
    <row r="230" spans="1:14" ht="15.6" x14ac:dyDescent="0.3">
      <c r="A230" s="11"/>
      <c r="B230" s="22"/>
      <c r="C230" s="22"/>
      <c r="D230" s="22"/>
      <c r="E230" s="22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5.6" x14ac:dyDescent="0.3">
      <c r="A231" s="11"/>
      <c r="B231" s="22"/>
      <c r="C231" s="22" t="s">
        <v>141</v>
      </c>
      <c r="D231" s="22"/>
      <c r="E231" s="22"/>
      <c r="F231" s="4">
        <v>2233000</v>
      </c>
      <c r="G231" s="4">
        <v>2269000</v>
      </c>
      <c r="H231" s="4">
        <v>2284000</v>
      </c>
      <c r="I231" s="4">
        <v>2303000</v>
      </c>
      <c r="J231" s="4">
        <v>2326000</v>
      </c>
      <c r="K231" s="4">
        <v>2319000</v>
      </c>
      <c r="L231" s="4">
        <v>2342000</v>
      </c>
      <c r="M231" s="4">
        <v>2367000</v>
      </c>
      <c r="N231" s="4">
        <v>2395000</v>
      </c>
    </row>
    <row r="232" spans="1:14" ht="15.6" x14ac:dyDescent="0.3">
      <c r="A232" s="11"/>
      <c r="B232" s="22"/>
      <c r="C232" s="22"/>
      <c r="D232" s="22"/>
      <c r="E232" s="22" t="s">
        <v>142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1225000</v>
      </c>
      <c r="K232" s="4">
        <v>1220000</v>
      </c>
      <c r="L232" s="4">
        <v>1231000</v>
      </c>
      <c r="M232" s="4">
        <v>1243000</v>
      </c>
      <c r="N232" s="4">
        <v>1259000</v>
      </c>
    </row>
    <row r="233" spans="1:14" ht="15.6" x14ac:dyDescent="0.3">
      <c r="A233" s="11"/>
      <c r="B233" s="22"/>
      <c r="C233" s="22"/>
      <c r="D233" s="22"/>
      <c r="E233" s="22" t="s">
        <v>143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1098000</v>
      </c>
      <c r="L233" s="4">
        <v>1111000</v>
      </c>
      <c r="M233" s="4">
        <v>1124000</v>
      </c>
      <c r="N233" s="4">
        <v>1136000</v>
      </c>
    </row>
    <row r="234" spans="1:14" ht="15.6" x14ac:dyDescent="0.3">
      <c r="A234" s="11"/>
      <c r="B234" s="22"/>
      <c r="C234" s="22"/>
      <c r="D234" s="22"/>
      <c r="E234" s="22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5.6" x14ac:dyDescent="0.3">
      <c r="A235" s="11"/>
      <c r="B235" s="22"/>
      <c r="C235" s="22" t="s">
        <v>144</v>
      </c>
      <c r="D235" s="22"/>
      <c r="E235" s="22"/>
      <c r="F235" s="4">
        <v>2212000</v>
      </c>
      <c r="G235" s="4">
        <v>2245000</v>
      </c>
      <c r="H235" s="4">
        <v>2272000</v>
      </c>
      <c r="I235" s="4">
        <v>2290000</v>
      </c>
      <c r="J235" s="4">
        <v>2311000</v>
      </c>
      <c r="K235" s="4">
        <v>2320000</v>
      </c>
      <c r="L235" s="4">
        <v>2328000</v>
      </c>
      <c r="M235" s="4">
        <v>2352000</v>
      </c>
      <c r="N235" s="4">
        <v>2379000</v>
      </c>
    </row>
    <row r="236" spans="1:14" ht="15.6" x14ac:dyDescent="0.3">
      <c r="A236" s="11"/>
      <c r="B236" s="22"/>
      <c r="C236" s="22"/>
      <c r="D236" s="22"/>
      <c r="E236" s="22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5.6" x14ac:dyDescent="0.3">
      <c r="A237" s="11"/>
      <c r="B237" s="22"/>
      <c r="C237" s="22" t="s">
        <v>145</v>
      </c>
      <c r="D237" s="22"/>
      <c r="E237" s="22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1807600</v>
      </c>
      <c r="K237" s="4">
        <v>1728600</v>
      </c>
      <c r="L237" s="4">
        <v>1648800</v>
      </c>
      <c r="M237" s="4">
        <v>1568500</v>
      </c>
      <c r="N237" s="4">
        <v>1488000</v>
      </c>
    </row>
    <row r="238" spans="1:14" ht="15.6" x14ac:dyDescent="0.3">
      <c r="A238" s="11"/>
      <c r="B238" s="22"/>
      <c r="C238" s="22"/>
      <c r="D238" s="22"/>
      <c r="E238" s="22" t="s">
        <v>146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953200</v>
      </c>
      <c r="K238" s="4">
        <v>913700</v>
      </c>
      <c r="L238" s="4">
        <v>873800</v>
      </c>
      <c r="M238" s="4">
        <v>833600</v>
      </c>
      <c r="N238" s="4">
        <v>793200</v>
      </c>
    </row>
    <row r="239" spans="1:14" ht="15.6" x14ac:dyDescent="0.3">
      <c r="A239" s="11"/>
      <c r="B239" s="22"/>
      <c r="C239" s="22"/>
      <c r="D239" s="22"/>
      <c r="E239" s="22" t="s">
        <v>147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854400</v>
      </c>
      <c r="K239" s="4">
        <v>814900</v>
      </c>
      <c r="L239" s="4">
        <v>775000</v>
      </c>
      <c r="M239" s="4">
        <v>734900</v>
      </c>
      <c r="N239" s="4">
        <v>694700</v>
      </c>
    </row>
    <row r="240" spans="1:14" ht="10.199999999999999" customHeight="1" x14ac:dyDescent="0.3">
      <c r="A240" s="11"/>
      <c r="B240" s="22"/>
      <c r="C240" s="22"/>
      <c r="D240" s="22"/>
      <c r="E240" s="22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6" x14ac:dyDescent="0.3">
      <c r="A241" s="11"/>
      <c r="B241" s="22"/>
      <c r="C241" s="22" t="s">
        <v>148</v>
      </c>
      <c r="D241" s="22"/>
      <c r="E241" s="22"/>
      <c r="F241" s="4">
        <v>1671700</v>
      </c>
      <c r="G241" s="4">
        <v>1757800</v>
      </c>
      <c r="H241" s="4">
        <v>1835100</v>
      </c>
      <c r="I241" s="4">
        <v>1899100</v>
      </c>
      <c r="J241" s="4">
        <v>1970100</v>
      </c>
      <c r="K241" s="4">
        <v>2009200</v>
      </c>
      <c r="L241" s="4">
        <v>2055400</v>
      </c>
      <c r="M241" s="4">
        <v>2118000</v>
      </c>
      <c r="N241" s="4">
        <v>2158500</v>
      </c>
    </row>
    <row r="242" spans="1:14" ht="15.6" x14ac:dyDescent="0.3">
      <c r="A242" s="11"/>
      <c r="B242" s="22"/>
      <c r="C242" s="22"/>
      <c r="D242" s="22"/>
      <c r="E242" s="22" t="s">
        <v>149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1004500</v>
      </c>
      <c r="K242" s="4">
        <v>1023000</v>
      </c>
      <c r="L242" s="4">
        <v>1053900</v>
      </c>
      <c r="M242" s="4">
        <v>1087400</v>
      </c>
      <c r="N242" s="4">
        <v>1110200</v>
      </c>
    </row>
    <row r="243" spans="1:14" ht="15.6" x14ac:dyDescent="0.3">
      <c r="A243" s="11"/>
      <c r="B243" s="22"/>
      <c r="C243" s="22"/>
      <c r="D243" s="22"/>
      <c r="E243" s="22" t="s">
        <v>150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965600</v>
      </c>
      <c r="K243" s="4">
        <v>986100</v>
      </c>
      <c r="L243" s="4">
        <v>1001500</v>
      </c>
      <c r="M243" s="4">
        <v>1030600</v>
      </c>
      <c r="N243" s="4">
        <v>1048400</v>
      </c>
    </row>
    <row r="244" spans="1:14" ht="10.199999999999999" customHeight="1" x14ac:dyDescent="0.3">
      <c r="A244" s="11"/>
      <c r="B244" s="22"/>
      <c r="C244" s="22"/>
      <c r="D244" s="22"/>
      <c r="E244" s="22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6" x14ac:dyDescent="0.3">
      <c r="A245" s="11"/>
      <c r="B245" s="22"/>
      <c r="C245" s="22" t="s">
        <v>151</v>
      </c>
      <c r="D245" s="22"/>
      <c r="E245" s="22"/>
      <c r="F245" s="4">
        <v>1541100</v>
      </c>
      <c r="G245" s="4">
        <v>1624400</v>
      </c>
      <c r="H245" s="4">
        <v>1700400</v>
      </c>
      <c r="I245" s="4">
        <v>1764500</v>
      </c>
      <c r="J245" s="4">
        <v>1841100</v>
      </c>
      <c r="K245" s="4">
        <v>1899300</v>
      </c>
      <c r="L245" s="4">
        <v>1950600</v>
      </c>
      <c r="M245" s="4">
        <v>2020600</v>
      </c>
      <c r="N245" s="4">
        <v>2074500</v>
      </c>
    </row>
    <row r="246" spans="1:14" ht="15.6" x14ac:dyDescent="0.3">
      <c r="A246" s="11"/>
      <c r="B246" s="22"/>
      <c r="C246" s="22"/>
      <c r="D246" s="22"/>
      <c r="E246" s="22" t="s">
        <v>152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948000</v>
      </c>
      <c r="K246" s="4">
        <v>981500</v>
      </c>
      <c r="L246" s="4">
        <v>1020400</v>
      </c>
      <c r="M246" s="4">
        <v>1062100</v>
      </c>
      <c r="N246" s="4">
        <v>1093300</v>
      </c>
    </row>
    <row r="247" spans="1:14" ht="15.6" x14ac:dyDescent="0.3">
      <c r="A247" s="11"/>
      <c r="B247" s="22"/>
      <c r="C247" s="22"/>
      <c r="D247" s="22"/>
      <c r="E247" s="22" t="s">
        <v>153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893100</v>
      </c>
      <c r="K247" s="4">
        <v>917800</v>
      </c>
      <c r="L247" s="4">
        <v>930200</v>
      </c>
      <c r="M247" s="4">
        <v>958500</v>
      </c>
      <c r="N247" s="4">
        <v>981200</v>
      </c>
    </row>
    <row r="248" spans="1:14" ht="15.6" x14ac:dyDescent="0.3">
      <c r="A248" s="11"/>
      <c r="B248" s="22"/>
      <c r="C248" s="22"/>
      <c r="D248" s="22"/>
      <c r="E248" s="22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6" x14ac:dyDescent="0.3">
      <c r="A249" s="11"/>
      <c r="B249" s="22"/>
      <c r="C249" s="22" t="s">
        <v>154</v>
      </c>
      <c r="D249" s="22"/>
      <c r="E249" s="22"/>
      <c r="F249" s="4">
        <v>22600</v>
      </c>
      <c r="G249" s="4">
        <v>25800</v>
      </c>
      <c r="H249" s="4">
        <v>29500</v>
      </c>
      <c r="I249" s="4">
        <v>33600</v>
      </c>
      <c r="J249" s="4">
        <v>38000</v>
      </c>
      <c r="K249" s="4">
        <v>42900</v>
      </c>
      <c r="L249" s="4">
        <v>48300</v>
      </c>
      <c r="M249" s="4">
        <v>53900</v>
      </c>
      <c r="N249" s="4">
        <v>59800</v>
      </c>
    </row>
    <row r="250" spans="1:14" ht="15.6" x14ac:dyDescent="0.3">
      <c r="A250" s="11"/>
      <c r="B250" s="22"/>
      <c r="C250" s="22"/>
      <c r="D250" s="22"/>
      <c r="E250" s="22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6" x14ac:dyDescent="0.3">
      <c r="A251" s="11"/>
      <c r="B251" s="22"/>
      <c r="C251" s="22" t="s">
        <v>155</v>
      </c>
      <c r="D251" s="22"/>
      <c r="E251" s="22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80000</v>
      </c>
      <c r="L251" s="4">
        <v>79900</v>
      </c>
      <c r="M251" s="4">
        <v>79700</v>
      </c>
      <c r="N251" s="4">
        <v>79400</v>
      </c>
    </row>
    <row r="252" spans="1:14" ht="15.6" x14ac:dyDescent="0.3">
      <c r="A252" s="11"/>
      <c r="B252" s="22"/>
      <c r="C252" s="22"/>
      <c r="D252" s="22"/>
      <c r="E252" s="22" t="s">
        <v>156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71500</v>
      </c>
      <c r="K252" s="4">
        <v>72500</v>
      </c>
      <c r="L252" s="4">
        <v>72800</v>
      </c>
      <c r="M252" s="4">
        <v>72900</v>
      </c>
      <c r="N252" s="4">
        <v>73000</v>
      </c>
    </row>
    <row r="253" spans="1:14" ht="15.6" x14ac:dyDescent="0.3">
      <c r="A253" s="11"/>
      <c r="B253" s="22"/>
      <c r="C253" s="22"/>
      <c r="D253" s="22"/>
      <c r="E253" s="22" t="s">
        <v>157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88000</v>
      </c>
      <c r="M253" s="4">
        <v>87400</v>
      </c>
      <c r="N253" s="4">
        <v>86700</v>
      </c>
    </row>
    <row r="254" spans="1:14" ht="15.6" x14ac:dyDescent="0.3">
      <c r="A254" s="11"/>
      <c r="B254" s="22"/>
      <c r="C254" s="22"/>
      <c r="D254" s="22"/>
      <c r="E254" s="22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6" x14ac:dyDescent="0.3">
      <c r="A255" s="11"/>
      <c r="B255" s="22"/>
      <c r="C255" s="22" t="s">
        <v>158</v>
      </c>
      <c r="D255" s="22"/>
      <c r="E255" s="22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108500</v>
      </c>
      <c r="L255" s="4">
        <v>114300</v>
      </c>
      <c r="M255" s="4">
        <v>120500</v>
      </c>
      <c r="N255" s="4">
        <v>126800</v>
      </c>
    </row>
    <row r="256" spans="1:14" ht="15.6" x14ac:dyDescent="0.3">
      <c r="A256" s="11"/>
      <c r="B256" s="22"/>
      <c r="C256" s="22"/>
      <c r="D256" s="22"/>
      <c r="E256" s="22" t="s">
        <v>159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96300</v>
      </c>
      <c r="L256" s="4">
        <v>101800</v>
      </c>
      <c r="M256" s="4">
        <v>107400</v>
      </c>
      <c r="N256" s="4">
        <v>113100</v>
      </c>
    </row>
    <row r="257" spans="1:14" ht="15.6" x14ac:dyDescent="0.3">
      <c r="A257" s="11"/>
      <c r="B257" s="22"/>
      <c r="C257" s="22"/>
      <c r="D257" s="22"/>
      <c r="E257" s="22" t="s">
        <v>160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127400</v>
      </c>
      <c r="M257" s="4">
        <v>134200</v>
      </c>
      <c r="N257" s="4">
        <v>141400</v>
      </c>
    </row>
    <row r="258" spans="1:14" ht="15.6" x14ac:dyDescent="0.3">
      <c r="A258" s="11"/>
      <c r="B258" s="22"/>
      <c r="C258" s="22"/>
      <c r="D258" s="22"/>
      <c r="E258" s="22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6" x14ac:dyDescent="0.3">
      <c r="A259" s="11"/>
      <c r="B259" s="22"/>
      <c r="C259" s="22" t="s">
        <v>161</v>
      </c>
      <c r="D259" s="22"/>
      <c r="E259" s="22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12400</v>
      </c>
      <c r="L259" s="4">
        <v>13200</v>
      </c>
      <c r="M259" s="4">
        <v>14100</v>
      </c>
      <c r="N259" s="4">
        <v>15000</v>
      </c>
    </row>
    <row r="260" spans="1:14" ht="15.6" x14ac:dyDescent="0.3">
      <c r="A260" s="11"/>
      <c r="B260" s="22"/>
      <c r="C260" s="22"/>
      <c r="D260" s="22"/>
      <c r="E260" s="22" t="s">
        <v>162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11300</v>
      </c>
      <c r="L260" s="4">
        <v>12000</v>
      </c>
      <c r="M260" s="4">
        <v>12800</v>
      </c>
      <c r="N260" s="4">
        <v>13600</v>
      </c>
    </row>
    <row r="261" spans="1:14" ht="15.6" x14ac:dyDescent="0.3">
      <c r="A261" s="11"/>
      <c r="B261" s="22"/>
      <c r="C261" s="22"/>
      <c r="D261" s="22"/>
      <c r="E261" s="22" t="s">
        <v>163</v>
      </c>
      <c r="F261" s="4">
        <v>7100</v>
      </c>
      <c r="G261" s="4">
        <v>7800</v>
      </c>
      <c r="H261" s="4">
        <v>9500</v>
      </c>
      <c r="I261" s="4">
        <v>10900</v>
      </c>
      <c r="J261" s="4">
        <v>13800</v>
      </c>
      <c r="K261" s="4">
        <v>13600</v>
      </c>
      <c r="L261" s="4">
        <v>14500</v>
      </c>
      <c r="M261" s="4">
        <v>15500</v>
      </c>
      <c r="N261" s="4">
        <v>16500</v>
      </c>
    </row>
    <row r="262" spans="1:14" ht="15.6" x14ac:dyDescent="0.3">
      <c r="A262" s="11"/>
      <c r="B262" s="22"/>
      <c r="C262" s="22"/>
      <c r="D262" s="22"/>
      <c r="E262" s="22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6" x14ac:dyDescent="0.3">
      <c r="A263" s="11"/>
      <c r="B263" s="22"/>
      <c r="C263" s="22" t="s">
        <v>164</v>
      </c>
      <c r="D263" s="22"/>
      <c r="E263" s="22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6400</v>
      </c>
      <c r="L263" s="4">
        <v>6900</v>
      </c>
      <c r="M263" s="4">
        <v>7500</v>
      </c>
      <c r="N263" s="4">
        <v>8100</v>
      </c>
    </row>
    <row r="264" spans="1:14" ht="15.6" x14ac:dyDescent="0.3">
      <c r="A264" s="11"/>
      <c r="B264" s="22"/>
      <c r="C264" s="22"/>
      <c r="D264" s="22"/>
      <c r="E264" s="22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6" x14ac:dyDescent="0.3">
      <c r="A265" s="11"/>
      <c r="B265" s="22"/>
      <c r="C265" s="22" t="s">
        <v>165</v>
      </c>
      <c r="D265" s="22"/>
      <c r="E265" s="22"/>
      <c r="F265" s="37">
        <v>1.0001076628471486</v>
      </c>
      <c r="G265" s="37">
        <v>1.0002111872841086</v>
      </c>
      <c r="H265" s="37">
        <v>1.0000708550432182</v>
      </c>
      <c r="I265" s="37">
        <v>0.99974430136304793</v>
      </c>
      <c r="J265" s="37">
        <v>1.0000151768643359</v>
      </c>
      <c r="K265" s="37">
        <v>1.0000151768643359</v>
      </c>
      <c r="L265" s="37">
        <v>1.0000151768643359</v>
      </c>
      <c r="M265" s="37">
        <v>1.0000151768643359</v>
      </c>
      <c r="N265" s="37">
        <v>1.0000151768643359</v>
      </c>
    </row>
    <row r="266" spans="1:14" ht="15.6" x14ac:dyDescent="0.3">
      <c r="A266" s="11"/>
      <c r="B266" s="3"/>
      <c r="C266" s="22" t="s">
        <v>166</v>
      </c>
      <c r="D266" s="22"/>
      <c r="E266" s="22"/>
      <c r="F266" s="37">
        <v>1.0014280640599877</v>
      </c>
      <c r="G266" s="37">
        <v>1.0016751511254602</v>
      </c>
      <c r="H266" s="37">
        <v>1.001426481289003</v>
      </c>
      <c r="I266" s="37">
        <v>1.0013579730093707</v>
      </c>
      <c r="J266" s="37">
        <v>1.0014262375121303</v>
      </c>
      <c r="K266" s="37">
        <v>1.0014262375121303</v>
      </c>
      <c r="L266" s="37">
        <v>1.0014262375121303</v>
      </c>
      <c r="M266" s="37">
        <v>1.0014262375121303</v>
      </c>
      <c r="N266" s="37">
        <v>1.0014262375121303</v>
      </c>
    </row>
    <row r="267" spans="1:14" s="15" customFormat="1" ht="14.25" customHeight="1" x14ac:dyDescent="0.3">
      <c r="A267" s="14"/>
      <c r="B267" s="30"/>
      <c r="C267" s="22" t="s">
        <v>167</v>
      </c>
      <c r="D267" s="22"/>
      <c r="E267" s="22"/>
      <c r="F267" s="37">
        <v>1.0027944189819074</v>
      </c>
      <c r="G267" s="37">
        <v>1.0035072043960129</v>
      </c>
      <c r="H267" s="37">
        <v>1.0027629025864742</v>
      </c>
      <c r="I267" s="37">
        <v>1.0030132408558239</v>
      </c>
      <c r="J267" s="37">
        <v>1.0027118816134555</v>
      </c>
      <c r="K267" s="37">
        <v>1.0026227587227481</v>
      </c>
      <c r="L267" s="37">
        <v>1.0025336358320409</v>
      </c>
      <c r="M267" s="37">
        <v>1.0024445129413335</v>
      </c>
      <c r="N267" s="37">
        <v>1.0023553900506263</v>
      </c>
    </row>
    <row r="268" spans="1:14" s="15" customFormat="1" ht="14.25" customHeight="1" x14ac:dyDescent="0.3">
      <c r="A268" s="14"/>
      <c r="B268" s="30"/>
      <c r="C268" s="22" t="s">
        <v>168</v>
      </c>
      <c r="D268" s="22"/>
      <c r="E268" s="22"/>
      <c r="F268" s="37">
        <v>1.0112069339036831</v>
      </c>
      <c r="G268" s="37">
        <v>1.0092205322683572</v>
      </c>
      <c r="H268" s="37">
        <v>1.009083020982944</v>
      </c>
      <c r="I268" s="37">
        <v>1.0099908881693889</v>
      </c>
      <c r="J268" s="37">
        <v>1.0083353798541905</v>
      </c>
      <c r="K268" s="37">
        <v>1.0077523144536826</v>
      </c>
      <c r="L268" s="37">
        <v>1.007169249053175</v>
      </c>
      <c r="M268" s="37">
        <v>1.0065861836526673</v>
      </c>
      <c r="N268" s="37">
        <v>1.0060031182521596</v>
      </c>
    </row>
    <row r="269" spans="1:14" s="15" customFormat="1" ht="14.25" customHeight="1" x14ac:dyDescent="0.3">
      <c r="A269" s="14"/>
      <c r="B269" s="30"/>
      <c r="C269" s="22"/>
      <c r="D269" s="22"/>
      <c r="E269" s="22"/>
      <c r="F269" s="3"/>
      <c r="G269" s="3"/>
      <c r="H269" s="3"/>
      <c r="I269" s="3"/>
      <c r="J269" s="3"/>
      <c r="K269" s="3"/>
      <c r="L269" s="3"/>
      <c r="M269" s="3"/>
      <c r="N269" s="3"/>
    </row>
    <row r="270" spans="1:14" s="15" customFormat="1" ht="14.25" customHeight="1" x14ac:dyDescent="0.3">
      <c r="A270" s="14"/>
      <c r="B270" s="30"/>
      <c r="C270" s="22" t="s">
        <v>169</v>
      </c>
      <c r="D270" s="22"/>
      <c r="E270" s="22"/>
      <c r="F270" s="3"/>
      <c r="G270" s="3"/>
      <c r="H270" s="3"/>
      <c r="I270" s="3"/>
      <c r="J270" s="3"/>
      <c r="K270" s="3"/>
      <c r="L270" s="3"/>
      <c r="M270" s="3"/>
      <c r="N270" s="3"/>
    </row>
    <row r="271" spans="1:14" s="15" customFormat="1" ht="14.25" customHeight="1" x14ac:dyDescent="0.3">
      <c r="A271" s="14"/>
      <c r="B271" s="30"/>
      <c r="C271" s="3"/>
      <c r="D271" s="22" t="s">
        <v>170</v>
      </c>
      <c r="E271" s="22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987000</v>
      </c>
      <c r="L271" s="4">
        <v>996000</v>
      </c>
      <c r="M271" s="4">
        <v>1006000</v>
      </c>
      <c r="N271" s="4">
        <v>1027000</v>
      </c>
    </row>
    <row r="272" spans="1:14" s="15" customFormat="1" ht="14.25" customHeight="1" x14ac:dyDescent="0.3">
      <c r="A272" s="14"/>
      <c r="B272" s="30"/>
      <c r="C272" s="3"/>
      <c r="D272" s="22" t="s">
        <v>171</v>
      </c>
      <c r="E272" s="22"/>
      <c r="F272" s="4">
        <v>956000</v>
      </c>
      <c r="G272" s="4">
        <v>1017000</v>
      </c>
      <c r="H272" s="4">
        <v>1018000</v>
      </c>
      <c r="I272" s="4">
        <v>1055000</v>
      </c>
      <c r="J272" s="4">
        <v>1108000</v>
      </c>
      <c r="K272" s="4">
        <v>1150000</v>
      </c>
      <c r="L272" s="4">
        <v>1178000</v>
      </c>
      <c r="M272" s="4">
        <v>1212000</v>
      </c>
      <c r="N272" s="4">
        <v>1248000</v>
      </c>
    </row>
    <row r="273" spans="1:14" s="15" customFormat="1" ht="14.25" customHeight="1" x14ac:dyDescent="0.3">
      <c r="A273" s="14"/>
      <c r="B273" s="30"/>
      <c r="C273" s="3"/>
      <c r="D273" s="22" t="s">
        <v>172</v>
      </c>
      <c r="E273" s="22"/>
      <c r="F273" s="4">
        <v>760000</v>
      </c>
      <c r="G273" s="4">
        <v>739000</v>
      </c>
      <c r="H273" s="4">
        <v>617000</v>
      </c>
      <c r="I273" s="4">
        <v>569000</v>
      </c>
      <c r="J273" s="4">
        <v>589000</v>
      </c>
      <c r="K273" s="4">
        <v>605000</v>
      </c>
      <c r="L273" s="4">
        <v>624000</v>
      </c>
      <c r="M273" s="4">
        <v>644000</v>
      </c>
      <c r="N273" s="4">
        <v>667000</v>
      </c>
    </row>
    <row r="274" spans="1:14" s="15" customFormat="1" ht="14.25" customHeight="1" x14ac:dyDescent="0.3">
      <c r="A274" s="14"/>
      <c r="B274" s="30"/>
      <c r="C274" s="3"/>
      <c r="D274" s="22" t="s">
        <v>173</v>
      </c>
      <c r="E274" s="22"/>
      <c r="F274" s="4">
        <v>331000</v>
      </c>
      <c r="G274" s="4">
        <v>406000</v>
      </c>
      <c r="H274" s="4">
        <v>625000</v>
      </c>
      <c r="I274" s="4">
        <v>451000</v>
      </c>
      <c r="J274" s="4">
        <v>470000</v>
      </c>
      <c r="K274" s="4">
        <v>482000</v>
      </c>
      <c r="L274" s="4">
        <v>497000</v>
      </c>
      <c r="M274" s="4">
        <v>513000</v>
      </c>
      <c r="N274" s="4">
        <v>531000</v>
      </c>
    </row>
    <row r="275" spans="1:14" ht="12.75" customHeight="1" x14ac:dyDescent="0.3">
      <c r="A275" s="14"/>
      <c r="B275" s="16"/>
      <c r="C275" s="8"/>
      <c r="D275" s="8"/>
      <c r="E275" s="8"/>
    </row>
  </sheetData>
  <mergeCells count="2">
    <mergeCell ref="C151:E151"/>
    <mergeCell ref="C150:E150"/>
  </mergeCells>
  <phoneticPr fontId="1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N15" sqref="N15"/>
    </sheetView>
  </sheetViews>
  <sheetFormatPr defaultRowHeight="13.2" x14ac:dyDescent="0.25"/>
  <cols>
    <col min="1" max="1" width="45.6640625" bestFit="1" customWidth="1"/>
    <col min="2" max="2" width="12.44140625" bestFit="1" customWidth="1"/>
    <col min="3" max="4" width="12.44140625" customWidth="1"/>
    <col min="5" max="7" width="12.33203125" bestFit="1" customWidth="1"/>
    <col min="8" max="8" width="11" customWidth="1"/>
    <col min="9" max="9" width="10.44140625" customWidth="1"/>
    <col min="10" max="10" width="10" customWidth="1"/>
    <col min="11" max="11" width="10.6640625" customWidth="1"/>
    <col min="12" max="12" width="12.6640625" customWidth="1"/>
    <col min="13" max="13" width="11" customWidth="1"/>
    <col min="14" max="14" width="12.88671875" customWidth="1"/>
  </cols>
  <sheetData>
    <row r="3" spans="1:15" x14ac:dyDescent="0.25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5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17383200</v>
      </c>
      <c r="K4" s="2">
        <f>Enkät!K37</f>
        <v>26020100</v>
      </c>
      <c r="L4" s="2">
        <f>Enkät!L37</f>
        <v>28758900</v>
      </c>
      <c r="M4" s="2">
        <f>Enkät!M37</f>
        <v>27852300</v>
      </c>
      <c r="N4" s="2">
        <f>Enkät!N37</f>
        <v>27046800</v>
      </c>
    </row>
    <row r="5" spans="1:15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8914900</v>
      </c>
      <c r="K5" s="2">
        <f>Enkät!K72</f>
        <v>8564900</v>
      </c>
      <c r="L5" s="2">
        <f>Enkät!L72</f>
        <v>8139200</v>
      </c>
      <c r="M5" s="2">
        <f>Enkät!M72</f>
        <v>7675600</v>
      </c>
      <c r="N5" s="2">
        <f>Enkät!N72</f>
        <v>7272400</v>
      </c>
    </row>
    <row r="6" spans="1:15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11868400</v>
      </c>
      <c r="K6" s="2">
        <f>Enkät!K111</f>
        <v>13443700</v>
      </c>
      <c r="L6" s="2">
        <f>Enkät!L111</f>
        <v>13446700</v>
      </c>
      <c r="M6" s="2">
        <f>Enkät!M111</f>
        <v>13550000</v>
      </c>
      <c r="N6" s="2">
        <f>Enkät!N111</f>
        <v>13425800</v>
      </c>
      <c r="O6" s="10"/>
    </row>
    <row r="7" spans="1:15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1208700</v>
      </c>
      <c r="K7" s="2">
        <f>Enkät!K138</f>
        <v>1221700</v>
      </c>
      <c r="L7" s="2">
        <f>Enkät!L138</f>
        <v>1274700</v>
      </c>
      <c r="M7" s="2">
        <f>Enkät!M138</f>
        <v>1313200</v>
      </c>
      <c r="N7" s="2">
        <f>Enkät!N138</f>
        <v>1346600</v>
      </c>
    </row>
    <row r="8" spans="1:15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6132000</v>
      </c>
      <c r="K8" s="2">
        <f>Enkät!K164</f>
        <v>5936000</v>
      </c>
      <c r="L8" s="2">
        <f>Enkät!L164</f>
        <v>5773000</v>
      </c>
      <c r="M8" s="2">
        <f>Enkät!M164</f>
        <v>5785000</v>
      </c>
      <c r="N8" s="2">
        <f>Enkät!N164</f>
        <v>5489000</v>
      </c>
    </row>
    <row r="9" spans="1:15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726000</v>
      </c>
      <c r="L9" s="2">
        <f>Enkät!L184</f>
        <v>717000</v>
      </c>
      <c r="M9" s="2">
        <f>Enkät!M184</f>
        <v>755000</v>
      </c>
      <c r="N9" s="2">
        <f>Enkät!N184</f>
        <v>770000</v>
      </c>
    </row>
    <row r="10" spans="1:15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371.68599999999998</v>
      </c>
      <c r="K10" s="2">
        <f>Enkät!K218/10^6</f>
        <v>383.72899999999998</v>
      </c>
      <c r="L10" s="2">
        <f>Enkät!L218/10^6</f>
        <v>396.43200000000002</v>
      </c>
      <c r="M10" s="2">
        <f>Enkät!M218/10^6</f>
        <v>412.80799999999999</v>
      </c>
      <c r="N10" s="2">
        <f>Enkät!N218/10^6</f>
        <v>427.47500000000002</v>
      </c>
    </row>
    <row r="11" spans="1:15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1036600</v>
      </c>
      <c r="K11" s="2">
        <f>Enkät!K189</f>
        <v>1080400</v>
      </c>
      <c r="L11" s="2">
        <f>Enkät!L189</f>
        <v>1121600</v>
      </c>
      <c r="M11" s="2">
        <f>Enkät!M189</f>
        <v>1144400</v>
      </c>
      <c r="N11" s="2">
        <f>Enkät!N189</f>
        <v>1169300</v>
      </c>
    </row>
    <row r="12" spans="1:15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8871100</v>
      </c>
      <c r="M12" s="2">
        <f>Enkät!M204</f>
        <v>9244000</v>
      </c>
      <c r="N12" s="2">
        <f>Enkät!N204</f>
        <v>9239700</v>
      </c>
    </row>
    <row r="13" spans="1:15" x14ac:dyDescent="0.25">
      <c r="F13" s="2"/>
    </row>
    <row r="15" spans="1:15" x14ac:dyDescent="0.25">
      <c r="A15" t="s">
        <v>174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55.011099999999999</v>
      </c>
      <c r="K15" s="2">
        <f t="shared" si="0"/>
        <v>65.329899999999995</v>
      </c>
      <c r="L15" s="2">
        <f t="shared" si="0"/>
        <v>67.385199999999998</v>
      </c>
      <c r="M15" s="2">
        <f t="shared" ref="M15:N15" si="1">(SUM(M4:M8)+M11+M12)/1000000</f>
        <v>66.564499999999995</v>
      </c>
      <c r="N15" s="2">
        <f t="shared" si="1"/>
        <v>64.989599999999996</v>
      </c>
    </row>
    <row r="16" spans="1:15" x14ac:dyDescent="0.25">
      <c r="B16" s="2"/>
      <c r="C16" s="2"/>
      <c r="D16" s="2"/>
      <c r="E16" s="2"/>
      <c r="F16" s="2">
        <f t="shared" ref="F16:L16" si="2">F15+F10</f>
        <v>360.0464662952246</v>
      </c>
      <c r="G16" s="2">
        <f t="shared" si="2"/>
        <v>371.56285543369313</v>
      </c>
      <c r="H16" s="2">
        <f t="shared" si="2"/>
        <v>388.92670918731835</v>
      </c>
      <c r="I16" s="2">
        <f t="shared" si="2"/>
        <v>398.72702468751163</v>
      </c>
      <c r="J16" s="2">
        <f t="shared" si="2"/>
        <v>426.69709999999998</v>
      </c>
      <c r="K16" s="2">
        <f t="shared" si="2"/>
        <v>449.05889999999999</v>
      </c>
      <c r="L16" s="2">
        <f t="shared" si="2"/>
        <v>463.81720000000001</v>
      </c>
      <c r="M16" s="2">
        <f t="shared" ref="M16:N16" si="3">M15+M10</f>
        <v>479.3725</v>
      </c>
      <c r="N16" s="2">
        <f t="shared" si="3"/>
        <v>492.46460000000002</v>
      </c>
    </row>
    <row r="18" spans="1:14" x14ac:dyDescent="0.25">
      <c r="E18" s="1"/>
      <c r="F18" s="1">
        <f t="shared" ref="F18:L18" si="4">F3</f>
        <v>2018</v>
      </c>
      <c r="G18" s="1">
        <f t="shared" si="4"/>
        <v>2019</v>
      </c>
      <c r="H18" s="1">
        <f t="shared" si="4"/>
        <v>2020</v>
      </c>
      <c r="I18" s="1">
        <f t="shared" si="4"/>
        <v>2021</v>
      </c>
      <c r="J18" s="1">
        <f t="shared" si="4"/>
        <v>2022</v>
      </c>
      <c r="K18" s="1">
        <f t="shared" si="4"/>
        <v>2023</v>
      </c>
      <c r="L18" s="1">
        <f t="shared" si="4"/>
        <v>2024</v>
      </c>
      <c r="M18" s="1">
        <f t="shared" ref="M18:N18" si="5">M3</f>
        <v>2025</v>
      </c>
      <c r="N18" s="1">
        <f t="shared" si="5"/>
        <v>2026</v>
      </c>
    </row>
    <row r="19" spans="1:14" x14ac:dyDescent="0.25">
      <c r="A19" t="s">
        <v>175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348.16699999999997</v>
      </c>
      <c r="K19" s="2">
        <f>Enkät!K219/10^6</f>
        <v>359.82499999999999</v>
      </c>
      <c r="L19" s="2">
        <f>Enkät!L219/10^6</f>
        <v>370.291</v>
      </c>
      <c r="M19" s="2">
        <f>Enkät!M219/10^6</f>
        <v>383.83100000000002</v>
      </c>
      <c r="N19" s="2">
        <f>Enkät!N219/10^6</f>
        <v>395.798</v>
      </c>
    </row>
    <row r="20" spans="1:14" x14ac:dyDescent="0.25">
      <c r="A20" t="s">
        <v>176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23.518999999999998</v>
      </c>
      <c r="K20" s="2">
        <f>(Enkät!K225+Enkät!K226)/10^6</f>
        <v>23.904</v>
      </c>
      <c r="L20" s="2">
        <f>(Enkät!L225+Enkät!L226)/10^6</f>
        <v>26.140999999999998</v>
      </c>
      <c r="M20" s="2">
        <f>(Enkät!M225+Enkät!M226)/10^6</f>
        <v>28.977</v>
      </c>
      <c r="N20" s="2">
        <f>(Enkät!N225+Enkät!N226)/10^6</f>
        <v>31.677</v>
      </c>
    </row>
    <row r="21" spans="1:14" x14ac:dyDescent="0.25">
      <c r="A21" t="s">
        <v>174</v>
      </c>
      <c r="B21" s="2"/>
      <c r="C21" s="2"/>
      <c r="D21" s="2"/>
      <c r="E21" s="2"/>
      <c r="F21" s="2">
        <f t="shared" ref="F21:L21" si="6">F15</f>
        <v>42.5497662952246</v>
      </c>
      <c r="G21" s="2">
        <f t="shared" si="6"/>
        <v>42.220255433693119</v>
      </c>
      <c r="H21" s="2">
        <f t="shared" si="6"/>
        <v>44.545709187318408</v>
      </c>
      <c r="I21" s="2">
        <f t="shared" si="6"/>
        <v>46.326924687511593</v>
      </c>
      <c r="J21" s="2">
        <f t="shared" si="6"/>
        <v>55.011099999999999</v>
      </c>
      <c r="K21" s="2">
        <f t="shared" si="6"/>
        <v>65.329899999999995</v>
      </c>
      <c r="L21" s="2">
        <f t="shared" si="6"/>
        <v>67.385199999999998</v>
      </c>
      <c r="M21" s="2">
        <f t="shared" ref="M21:N21" si="7">M15</f>
        <v>66.564499999999995</v>
      </c>
      <c r="N21" s="2">
        <f t="shared" si="7"/>
        <v>64.989599999999996</v>
      </c>
    </row>
    <row r="22" spans="1:14" x14ac:dyDescent="0.25">
      <c r="A22" s="3" t="s">
        <v>177</v>
      </c>
      <c r="B22" s="2"/>
      <c r="C22" s="2"/>
      <c r="D22" s="2"/>
      <c r="E22" s="2"/>
      <c r="F22" s="2">
        <f t="shared" ref="F22:L22" si="8">SUM(F19:F21)</f>
        <v>360.0464662952246</v>
      </c>
      <c r="G22" s="2">
        <f t="shared" si="8"/>
        <v>371.56285543369313</v>
      </c>
      <c r="H22" s="2">
        <f t="shared" si="8"/>
        <v>388.92670918731835</v>
      </c>
      <c r="I22" s="2">
        <f t="shared" si="8"/>
        <v>398.72702468751163</v>
      </c>
      <c r="J22" s="2">
        <f t="shared" si="8"/>
        <v>426.69709999999998</v>
      </c>
      <c r="K22" s="2">
        <f t="shared" si="8"/>
        <v>449.05889999999999</v>
      </c>
      <c r="L22" s="2">
        <f t="shared" si="8"/>
        <v>463.81720000000001</v>
      </c>
      <c r="M22" s="2">
        <f t="shared" ref="M22:N22" si="9">SUM(M19:M21)</f>
        <v>479.3725</v>
      </c>
      <c r="N22" s="2">
        <f t="shared" si="9"/>
        <v>492.46460000000002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</row>
    <row r="24" spans="1:14" x14ac:dyDescent="0.25">
      <c r="A24" s="3" t="s">
        <v>178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7.3136592301957459E-2</v>
      </c>
      <c r="J24" s="5">
        <f>J22/Enkät!J30</f>
        <v>7.1764495412364168E-2</v>
      </c>
      <c r="K24" s="5">
        <f>K22/Enkät!K30</f>
        <v>7.3192684247297149E-2</v>
      </c>
      <c r="L24" s="5">
        <f>L22/Enkät!L30</f>
        <v>7.3488342777481605E-2</v>
      </c>
      <c r="M24" s="5">
        <f>M22/Enkät!M30</f>
        <v>7.2921260159572246E-2</v>
      </c>
      <c r="N24" s="5">
        <f>N22/Enkät!N30</f>
        <v>7.1471761305878442E-2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4JXXJJFS64ZS-957833390-520</_dlc_DocId>
    <_dlc_DocIdUrl xmlns="465edb57-3a11-4ff8-9c43-7dc2da403828">
      <Url>https://sp.pensionsmyndigheten.se/ovr/ANSLAG/_layouts/15/DocIdRedir.aspx?ID=4JXXJJFS64ZS-957833390-520</Url>
      <Description>4JXXJJFS64ZS-957833390-520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35C320-3B1E-4D19-AEAB-000895F13034}"/>
</file>

<file path=customXml/itemProps2.xml><?xml version="1.0" encoding="utf-8"?>
<ds:datastoreItem xmlns:ds="http://schemas.openxmlformats.org/officeDocument/2006/customXml" ds:itemID="{CF42C689-F766-4839-AAF6-51E486A33D64}"/>
</file>

<file path=customXml/itemProps3.xml><?xml version="1.0" encoding="utf-8"?>
<ds:datastoreItem xmlns:ds="http://schemas.openxmlformats.org/officeDocument/2006/customXml" ds:itemID="{75AD1313-C85F-40E8-94C6-3B17678F5748}"/>
</file>

<file path=customXml/itemProps4.xml><?xml version="1.0" encoding="utf-8"?>
<ds:datastoreItem xmlns:ds="http://schemas.openxmlformats.org/officeDocument/2006/customXml" ds:itemID="{F047772C-93D5-45B8-8B18-42EFC8FD8D9C}"/>
</file>

<file path=customXml/itemProps5.xml><?xml version="1.0" encoding="utf-8"?>
<ds:datastoreItem xmlns:ds="http://schemas.openxmlformats.org/officeDocument/2006/customXml" ds:itemID="{8AE56818-2548-436A-A465-83EA1A701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2022-11-21T12:47:51Z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b5f1273b-aeae-440c-acea-59eb1d05b8a8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