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3/Oktoberprognos/"/>
    </mc:Choice>
  </mc:AlternateContent>
  <xr:revisionPtr revIDLastSave="0" documentId="13_ncr:1_{8891753B-D4E0-4DDB-A43E-E16755900E49}" xr6:coauthVersionLast="36" xr6:coauthVersionMax="36" xr10:uidLastSave="{00000000-0000-0000-0000-000000000000}"/>
  <bookViews>
    <workbookView xWindow="0" yWindow="0" windowWidth="23040" windowHeight="8616" xr2:uid="{00000000-000D-0000-FFFF-FFFF00000000}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91028"/>
</workbook>
</file>

<file path=xl/calcChain.xml><?xml version="1.0" encoding="utf-8"?>
<calcChain xmlns="http://schemas.openxmlformats.org/spreadsheetml/2006/main">
  <c r="F36" i="1" l="1"/>
  <c r="F15" i="1"/>
  <c r="G38" i="1" l="1"/>
  <c r="E38" i="1"/>
  <c r="H37" i="1"/>
  <c r="H38" i="1" s="1"/>
  <c r="D37" i="1"/>
  <c r="F37" i="1" s="1"/>
  <c r="I36" i="1"/>
  <c r="H36" i="1"/>
  <c r="G34" i="1"/>
  <c r="E34" i="1"/>
  <c r="E40" i="1" s="1"/>
  <c r="H33" i="1"/>
  <c r="D33" i="1"/>
  <c r="F33" i="1" s="1"/>
  <c r="I33" i="1" s="1"/>
  <c r="H32" i="1"/>
  <c r="H31" i="1"/>
  <c r="H30" i="1"/>
  <c r="H29" i="1"/>
  <c r="H28" i="1"/>
  <c r="D28" i="1"/>
  <c r="G40" i="1" l="1"/>
  <c r="H34" i="1"/>
  <c r="H40" i="1" s="1"/>
  <c r="I37" i="1"/>
  <c r="I38" i="1" s="1"/>
  <c r="F38" i="1"/>
  <c r="F28" i="1"/>
  <c r="I28" i="1" l="1"/>
  <c r="H8" i="1"/>
  <c r="I15" i="1"/>
  <c r="D36" i="1" s="1"/>
  <c r="D38" i="1" s="1"/>
  <c r="H15" i="1"/>
  <c r="H17" i="1" s="1"/>
  <c r="H11" i="1"/>
  <c r="I11" i="1"/>
  <c r="D32" i="1" s="1"/>
  <c r="F32" i="1" s="1"/>
  <c r="I32" i="1" s="1"/>
  <c r="K11" i="1"/>
  <c r="L11" i="1"/>
  <c r="F11" i="1"/>
  <c r="J17" i="1"/>
  <c r="G17" i="1"/>
  <c r="E17" i="1"/>
  <c r="H16" i="1"/>
  <c r="F16" i="1"/>
  <c r="K15" i="1"/>
  <c r="L15" i="1" s="1"/>
  <c r="L17" i="1" s="1"/>
  <c r="J13" i="1"/>
  <c r="G13" i="1"/>
  <c r="E13" i="1"/>
  <c r="H12" i="1"/>
  <c r="H10" i="1"/>
  <c r="H9" i="1"/>
  <c r="H7" i="1"/>
  <c r="F10" i="1"/>
  <c r="F12" i="1"/>
  <c r="F8" i="1"/>
  <c r="F9" i="1"/>
  <c r="J19" i="1"/>
  <c r="D13" i="1"/>
  <c r="E19" i="1"/>
  <c r="D17" i="1"/>
  <c r="F17" i="1"/>
  <c r="I16" i="1"/>
  <c r="K16" i="1"/>
  <c r="I9" i="1"/>
  <c r="D30" i="1" s="1"/>
  <c r="F30" i="1" s="1"/>
  <c r="I30" i="1" s="1"/>
  <c r="K9" i="1"/>
  <c r="L9" i="1"/>
  <c r="K8" i="1"/>
  <c r="L8" i="1"/>
  <c r="I8" i="1"/>
  <c r="D29" i="1" s="1"/>
  <c r="F29" i="1" s="1"/>
  <c r="I29" i="1" s="1"/>
  <c r="I12" i="1"/>
  <c r="K12" i="1"/>
  <c r="L12" i="1"/>
  <c r="K10" i="1"/>
  <c r="L10" i="1"/>
  <c r="I10" i="1"/>
  <c r="D31" i="1" s="1"/>
  <c r="F7" i="1"/>
  <c r="D19" i="1"/>
  <c r="K7" i="1"/>
  <c r="I7" i="1"/>
  <c r="F13" i="1"/>
  <c r="F19" i="1"/>
  <c r="L16" i="1"/>
  <c r="L7" i="1"/>
  <c r="K13" i="1"/>
  <c r="H13" i="1" l="1"/>
  <c r="K17" i="1"/>
  <c r="K19" i="1" s="1"/>
  <c r="I17" i="1"/>
  <c r="L13" i="1"/>
  <c r="L19" i="1" s="1"/>
  <c r="I13" i="1"/>
  <c r="I19" i="1" s="1"/>
  <c r="G19" i="1"/>
  <c r="H19" i="1"/>
  <c r="F31" i="1"/>
  <c r="D34" i="1"/>
  <c r="D40" i="1" s="1"/>
  <c r="I31" i="1" l="1"/>
  <c r="I34" i="1" s="1"/>
  <c r="I40" i="1" s="1"/>
  <c r="F34" i="1"/>
  <c r="F40" i="1" s="1"/>
</calcChain>
</file>

<file path=xl/sharedStrings.xml><?xml version="1.0" encoding="utf-8"?>
<sst xmlns="http://schemas.openxmlformats.org/spreadsheetml/2006/main" count="77" uniqueCount="36">
  <si>
    <t>Sammanfattande tabell över anslagsuppföljningen inom Pensionsmyndighetens ansvarsområde 2023</t>
  </si>
  <si>
    <t>Belopp anges i 1000-tals kronor</t>
  </si>
  <si>
    <t>Ingående överföringsbelopp från 2022</t>
  </si>
  <si>
    <t>Anslag år 2023</t>
  </si>
  <si>
    <t>Tilldelade medel 2023</t>
  </si>
  <si>
    <t>Prognos för 2023</t>
  </si>
  <si>
    <t>Årets över-/underskridande</t>
  </si>
  <si>
    <t>Avvikelse från tilldelade medel</t>
  </si>
  <si>
    <t>Högsta anslagskredit</t>
  </si>
  <si>
    <t>Tillgängliga medel</t>
  </si>
  <si>
    <t>Överskridande av anslagskredit</t>
  </si>
  <si>
    <t>Utgiftsområde 11 Ekonomisk trygghet vid 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</si>
  <si>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</si>
  <si>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</si>
  <si>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</si>
  <si>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</si>
  <si>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</si>
  <si>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</si>
  <si>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</si>
  <si>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</si>
  <si>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</si>
  <si>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</si>
  <si>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2:1</t>
  </si>
  <si>
    <t>2:1.1</t>
  </si>
  <si>
    <t>Pensionsmyndigheten</t>
  </si>
  <si>
    <t>Summa:</t>
  </si>
  <si>
    <t>Utgiftsområde 12 Ekonomisk trygghet för familjer och barn</t>
  </si>
  <si>
    <t xml:space="preserve">Barnpension och efterlevandestöd </t>
  </si>
  <si>
    <t>1:7</t>
  </si>
  <si>
    <t>Pensionsrätt för barnår</t>
  </si>
  <si>
    <t>Totalt:</t>
  </si>
  <si>
    <t>Sammanfattande tabell över anslagsuppföljningen inom Pensionsmyndighetens ansvarsområde 2024</t>
  </si>
  <si>
    <t>Ingående överföringsbelopp från 2023</t>
  </si>
  <si>
    <t>Anslag år 2024</t>
  </si>
  <si>
    <t>Tilldelade medel 2024</t>
  </si>
  <si>
    <t>Prognos för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</si>
</sst>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3" fontId="4" fillId="0" borderId="1" xfId="0" applyNumberFormat="1" applyFont="1" applyBorder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center"/>
    </xf>
    <xf numFmtId="3" fontId="7" fillId="0" borderId="1" xfId="0" applyNumberFormat="1" applyFont="1" applyBorder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3" fontId="7" fillId="0" borderId="0" xfId="0" applyNumberFormat="1" applyFont="1" applyAlignment="1">
      <alignment horizontal="right" vertical="top" wrapText="1"/>
    </xf>
    <xf numFmtId="49" fontId="9" fillId="0" borderId="0" xfId="0" applyNumberFormat="1" applyFont="1" applyAlignment="1">
      <alignment horizontal="left" vertical="top" wrapText="1"/>
    </xf>
    <xf numFmtId="3" fontId="9" fillId="0" borderId="0" xfId="0" applyNumberFormat="1" applyFont="1" applyAlignment="1">
      <alignment horizontal="right" vertical="top" wrapText="1"/>
    </xf>
    <xf numFmtId="49" fontId="9" fillId="0" borderId="2" xfId="0" applyNumberFormat="1" applyFont="1" applyBorder="1" applyAlignment="1">
      <alignment horizontal="left" vertical="top" wrapText="1"/>
    </xf>
    <xf numFmtId="3" fontId="9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7" fillId="0" borderId="1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view="pageLayout" topLeftCell="A2" zoomScaleNormal="150" workbookViewId="0">
      <selection activeCell="L37" sqref="L37"/>
    </sheetView>
  </sheetViews>
  <sheetFormatPr defaultColWidth="8.6640625" defaultRowHeight="13.2"/>
  <cols>
    <col min="1" max="1" width="6.44140625" style="1" customWidth="1"/>
    <col min="2" max="2" width="5.6640625" style="1" customWidth="1"/>
    <col min="3" max="3" width="23.5546875" style="1" customWidth="1"/>
    <col min="4" max="8" width="11.6640625" style="1" customWidth="1"/>
    <col min="9" max="9" width="11.109375" style="1" customWidth="1"/>
    <col min="10" max="10" width="10.5546875" style="1" customWidth="1"/>
    <col min="11" max="11" width="12.109375" style="1" customWidth="1"/>
    <col min="12" max="12" width="9.33203125" style="1" customWidth="1"/>
    <col min="13" max="16384" width="8.6640625" style="1"/>
  </cols>
  <sheetData>
    <row r="1" spans="1:12" ht="13.8">
      <c r="A1" s="14" t="s">
        <v>0</v>
      </c>
      <c r="B1" s="15"/>
      <c r="C1" s="15"/>
      <c r="D1" s="15"/>
      <c r="E1" s="15"/>
      <c r="F1" s="15"/>
      <c r="G1" s="15"/>
      <c r="H1" s="15"/>
      <c r="I1" s="15"/>
      <c r="J1"/>
      <c r="K1"/>
      <c r="L1"/>
    </row>
    <row r="2" spans="1:12">
      <c r="A2" s="4"/>
      <c r="B2" s="4"/>
      <c r="C2" s="4"/>
      <c r="D2" s="4"/>
      <c r="E2" s="4"/>
      <c r="F2" s="4"/>
      <c r="G2" s="4"/>
      <c r="H2" s="4"/>
      <c r="I2" s="4"/>
      <c r="J2"/>
      <c r="K2"/>
      <c r="L2"/>
    </row>
    <row r="3" spans="1:12">
      <c r="A3" s="16" t="s">
        <v>1</v>
      </c>
      <c r="B3" s="17"/>
      <c r="C3" s="17"/>
      <c r="D3" s="17"/>
      <c r="E3" s="17"/>
      <c r="F3" s="17"/>
      <c r="G3" s="17"/>
      <c r="H3" s="17"/>
      <c r="I3" s="17"/>
      <c r="J3"/>
      <c r="K3"/>
      <c r="L3"/>
    </row>
    <row r="4" spans="1:12" ht="13.8" thickBot="1">
      <c r="A4" s="4"/>
      <c r="B4" s="4"/>
      <c r="C4" s="4"/>
      <c r="D4" s="4"/>
      <c r="E4" s="4"/>
      <c r="F4" s="4"/>
      <c r="G4" s="4"/>
      <c r="H4" s="4"/>
      <c r="I4" s="4"/>
      <c r="J4"/>
      <c r="K4"/>
      <c r="L4"/>
    </row>
    <row r="5" spans="1:12" ht="29.4" thickBot="1">
      <c r="A5" s="18"/>
      <c r="B5" s="18"/>
      <c r="C5" s="18"/>
      <c r="D5" s="5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</row>
    <row r="6" spans="1:12">
      <c r="A6" s="19" t="s">
        <v>11</v>
      </c>
      <c r="B6" s="19"/>
      <c r="C6" s="19"/>
      <c r="D6" s="19"/>
      <c r="E6" s="19"/>
      <c r="F6" s="19"/>
      <c r="G6" s="19"/>
      <c r="H6" s="19"/>
      <c r="I6" s="19"/>
      <c r="J6"/>
      <c r="K6"/>
      <c r="L6"/>
    </row>
    <row r="7" spans="1:12">
      <c r="A7" s="6" t="s">
        <v>12</v>
      </c>
      <c r="B7" s="6" t="s">
        <v>12</v>
      </c>
      <c r="C7" s="6" t="s">
        <v>13</v>
      </c>
      <c r="D7" s="3">
        <v>-286775</v>
      </c>
      <c r="E7" s="3">
        <v>25629100</v>
      </c>
      <c r="F7" s="7">
        <f t="shared" ref="F7:F12" si="0">D7+E7</f>
        <v>25342325</v>
      </c>
      <c r="G7" s="3">
        <v>26194900</v>
      </c>
      <c r="H7" s="7">
        <f t="shared" ref="H7:H12" si="1">E7-G7</f>
        <v>-565800</v>
      </c>
      <c r="I7" s="7">
        <f t="shared" ref="I7:I12" si="2">F7-G7</f>
        <v>-852575</v>
      </c>
      <c r="J7" s="3">
        <v>1281455</v>
      </c>
      <c r="K7" s="7">
        <f t="shared" ref="K7:K12" si="3">F7+J7</f>
        <v>26623780</v>
      </c>
      <c r="L7" s="7">
        <f t="shared" ref="L7:L12" si="4">(K7-G7)*((K7-G7)&lt;0)</f>
        <v>0</v>
      </c>
    </row>
    <row r="8" spans="1:12">
      <c r="A8" s="6" t="s">
        <v>14</v>
      </c>
      <c r="B8" s="6" t="s">
        <v>14</v>
      </c>
      <c r="C8" s="6" t="s">
        <v>15</v>
      </c>
      <c r="D8" s="3">
        <v>-330510</v>
      </c>
      <c r="E8" s="3">
        <v>8580400</v>
      </c>
      <c r="F8" s="7">
        <f t="shared" si="0"/>
        <v>8249890</v>
      </c>
      <c r="G8" s="3">
        <v>8569900</v>
      </c>
      <c r="H8" s="7">
        <f t="shared" si="1"/>
        <v>10500</v>
      </c>
      <c r="I8" s="7">
        <f t="shared" si="2"/>
        <v>-320010</v>
      </c>
      <c r="J8" s="3">
        <v>429020</v>
      </c>
      <c r="K8" s="3">
        <f t="shared" si="3"/>
        <v>8678910</v>
      </c>
      <c r="L8" s="3">
        <f t="shared" si="4"/>
        <v>0</v>
      </c>
    </row>
    <row r="9" spans="1:12">
      <c r="A9" s="6" t="s">
        <v>16</v>
      </c>
      <c r="B9" s="6" t="s">
        <v>16</v>
      </c>
      <c r="C9" s="6" t="s">
        <v>17</v>
      </c>
      <c r="D9" s="3">
        <v>0</v>
      </c>
      <c r="E9" s="3">
        <v>13448100</v>
      </c>
      <c r="F9" s="7">
        <f t="shared" si="0"/>
        <v>13448100</v>
      </c>
      <c r="G9" s="3">
        <v>13718800</v>
      </c>
      <c r="H9" s="7">
        <f t="shared" si="1"/>
        <v>-270700</v>
      </c>
      <c r="I9" s="7">
        <f t="shared" si="2"/>
        <v>-270700</v>
      </c>
      <c r="J9" s="3">
        <v>672405</v>
      </c>
      <c r="K9" s="7">
        <f t="shared" si="3"/>
        <v>14120505</v>
      </c>
      <c r="L9" s="7">
        <f t="shared" si="4"/>
        <v>0</v>
      </c>
    </row>
    <row r="10" spans="1:12">
      <c r="A10" s="6" t="s">
        <v>18</v>
      </c>
      <c r="B10" s="6" t="s">
        <v>18</v>
      </c>
      <c r="C10" s="6" t="s">
        <v>19</v>
      </c>
      <c r="D10" s="3">
        <v>-81055</v>
      </c>
      <c r="E10" s="3">
        <v>1309400</v>
      </c>
      <c r="F10" s="7">
        <f t="shared" si="0"/>
        <v>1228345</v>
      </c>
      <c r="G10" s="3">
        <v>1234600</v>
      </c>
      <c r="H10" s="7">
        <f t="shared" si="1"/>
        <v>74800</v>
      </c>
      <c r="I10" s="7">
        <f t="shared" si="2"/>
        <v>-6255</v>
      </c>
      <c r="J10" s="3">
        <v>55270</v>
      </c>
      <c r="K10" s="7">
        <f t="shared" si="3"/>
        <v>1283615</v>
      </c>
      <c r="L10" s="7">
        <f t="shared" si="4"/>
        <v>0</v>
      </c>
    </row>
    <row r="11" spans="1:12">
      <c r="A11" s="6" t="s">
        <v>20</v>
      </c>
      <c r="B11" s="6" t="s">
        <v>20</v>
      </c>
      <c r="C11" s="6" t="s">
        <v>21</v>
      </c>
      <c r="D11" s="3">
        <v>-57267</v>
      </c>
      <c r="E11" s="3">
        <v>5926000</v>
      </c>
      <c r="F11" s="7">
        <f t="shared" si="0"/>
        <v>5868733</v>
      </c>
      <c r="G11" s="3">
        <v>6033000</v>
      </c>
      <c r="H11" s="7">
        <f t="shared" si="1"/>
        <v>-107000</v>
      </c>
      <c r="I11" s="7">
        <f t="shared" si="2"/>
        <v>-164267</v>
      </c>
      <c r="J11" s="3">
        <v>296300</v>
      </c>
      <c r="K11" s="3">
        <f t="shared" si="3"/>
        <v>6165033</v>
      </c>
      <c r="L11" s="7">
        <f t="shared" si="4"/>
        <v>0</v>
      </c>
    </row>
    <row r="12" spans="1:12" ht="12.75" customHeight="1">
      <c r="A12" s="6" t="s">
        <v>22</v>
      </c>
      <c r="B12" s="6" t="s">
        <v>23</v>
      </c>
      <c r="C12" s="6" t="s">
        <v>24</v>
      </c>
      <c r="D12" s="3">
        <v>66536</v>
      </c>
      <c r="E12" s="3">
        <v>705136</v>
      </c>
      <c r="F12" s="3">
        <f t="shared" si="0"/>
        <v>771672</v>
      </c>
      <c r="G12" s="3">
        <v>772000</v>
      </c>
      <c r="H12" s="3">
        <f t="shared" si="1"/>
        <v>-66864</v>
      </c>
      <c r="I12" s="3">
        <f t="shared" si="2"/>
        <v>-328</v>
      </c>
      <c r="J12" s="3">
        <v>21154</v>
      </c>
      <c r="K12" s="3">
        <f t="shared" si="3"/>
        <v>792826</v>
      </c>
      <c r="L12" s="7">
        <f t="shared" si="4"/>
        <v>0</v>
      </c>
    </row>
    <row r="13" spans="1:12" ht="12.75" customHeight="1">
      <c r="A13" s="8"/>
      <c r="B13" s="8"/>
      <c r="C13" s="8" t="s">
        <v>25</v>
      </c>
      <c r="D13" s="9">
        <f t="shared" ref="D13:I13" si="5">SUM(D7:D12)</f>
        <v>-689071</v>
      </c>
      <c r="E13" s="9">
        <f t="shared" si="5"/>
        <v>55598136</v>
      </c>
      <c r="F13" s="9">
        <f t="shared" si="5"/>
        <v>54909065</v>
      </c>
      <c r="G13" s="9">
        <f t="shared" si="5"/>
        <v>56523200</v>
      </c>
      <c r="H13" s="9">
        <f t="shared" si="5"/>
        <v>-925064</v>
      </c>
      <c r="I13" s="9">
        <f t="shared" si="5"/>
        <v>-1614135</v>
      </c>
      <c r="J13" s="9">
        <f t="shared" ref="J13:K13" si="6">SUM(J7:J12)</f>
        <v>2755604</v>
      </c>
      <c r="K13" s="9">
        <f t="shared" si="6"/>
        <v>57664669</v>
      </c>
      <c r="L13" s="9">
        <f>SUM(L7:L12)</f>
        <v>0</v>
      </c>
    </row>
    <row r="14" spans="1:12">
      <c r="A14" s="19" t="s">
        <v>26</v>
      </c>
      <c r="B14" s="19"/>
      <c r="C14" s="19"/>
      <c r="D14" s="19"/>
      <c r="E14" s="19"/>
      <c r="F14" s="19"/>
      <c r="G14" s="19"/>
      <c r="H14" s="19"/>
      <c r="I14" s="19"/>
      <c r="J14"/>
      <c r="K14"/>
      <c r="L14"/>
    </row>
    <row r="15" spans="1:12">
      <c r="A15" s="6" t="s">
        <v>20</v>
      </c>
      <c r="B15" s="6" t="s">
        <v>20</v>
      </c>
      <c r="C15" s="6" t="s">
        <v>27</v>
      </c>
      <c r="D15" s="3">
        <v>-12890</v>
      </c>
      <c r="E15" s="3">
        <v>1081900</v>
      </c>
      <c r="F15" s="3">
        <f t="shared" ref="F15" si="7">D15+E15</f>
        <v>1069010</v>
      </c>
      <c r="G15" s="3">
        <v>1077200</v>
      </c>
      <c r="H15" s="7">
        <f>E15-G15</f>
        <v>4700</v>
      </c>
      <c r="I15" s="7">
        <f>F15-G15</f>
        <v>-8190</v>
      </c>
      <c r="J15" s="3">
        <v>54095</v>
      </c>
      <c r="K15" s="7">
        <f>F15+J15</f>
        <v>1123105</v>
      </c>
      <c r="L15" s="7">
        <f>(K15-G15)*((K15-G15)&lt;0)</f>
        <v>0</v>
      </c>
    </row>
    <row r="16" spans="1:12">
      <c r="A16" s="6" t="s">
        <v>28</v>
      </c>
      <c r="B16" s="6" t="s">
        <v>28</v>
      </c>
      <c r="C16" s="6" t="s">
        <v>29</v>
      </c>
      <c r="D16" s="3">
        <v>0</v>
      </c>
      <c r="E16" s="3">
        <v>9063100</v>
      </c>
      <c r="F16" s="3">
        <f>D16+E16</f>
        <v>9063100</v>
      </c>
      <c r="G16" s="3">
        <v>9063100</v>
      </c>
      <c r="H16" s="3">
        <f>E16-G16</f>
        <v>0</v>
      </c>
      <c r="I16" s="3">
        <f>F16-G16</f>
        <v>0</v>
      </c>
      <c r="J16" s="3">
        <v>0</v>
      </c>
      <c r="K16" s="7">
        <f>F16+J16</f>
        <v>9063100</v>
      </c>
      <c r="L16" s="7">
        <f>(K16-G16)*((K16-G16)&lt;0)</f>
        <v>0</v>
      </c>
    </row>
    <row r="17" spans="1:12">
      <c r="A17" s="8"/>
      <c r="B17" s="8"/>
      <c r="C17" s="8" t="s">
        <v>25</v>
      </c>
      <c r="D17" s="9">
        <f t="shared" ref="D17:I17" si="8">SUM(D15:D16)</f>
        <v>-12890</v>
      </c>
      <c r="E17" s="9">
        <f t="shared" si="8"/>
        <v>10145000</v>
      </c>
      <c r="F17" s="9">
        <f t="shared" si="8"/>
        <v>10132110</v>
      </c>
      <c r="G17" s="9">
        <f t="shared" si="8"/>
        <v>10140300</v>
      </c>
      <c r="H17" s="9">
        <f t="shared" si="8"/>
        <v>4700</v>
      </c>
      <c r="I17" s="9">
        <f t="shared" si="8"/>
        <v>-8190</v>
      </c>
      <c r="J17" s="9">
        <f t="shared" ref="J17:K17" si="9">SUM(J15:J16)</f>
        <v>54095</v>
      </c>
      <c r="K17" s="9">
        <f t="shared" si="9"/>
        <v>10186205</v>
      </c>
      <c r="L17" s="9">
        <f>SUM(L15:L16)</f>
        <v>0</v>
      </c>
    </row>
    <row r="18" spans="1:12">
      <c r="A18" s="13"/>
      <c r="B18" s="13"/>
      <c r="C18" s="13"/>
      <c r="D18" s="13"/>
      <c r="E18" s="13"/>
      <c r="F18" s="13"/>
      <c r="G18" s="13"/>
      <c r="H18" s="13"/>
      <c r="I18" s="13"/>
      <c r="J18"/>
      <c r="K18"/>
      <c r="L18"/>
    </row>
    <row r="19" spans="1:12" ht="13.8" thickBot="1">
      <c r="A19" s="10"/>
      <c r="B19" s="10"/>
      <c r="C19" s="10" t="s">
        <v>30</v>
      </c>
      <c r="D19" s="11">
        <f t="shared" ref="D19:K19" si="10">D13+D17</f>
        <v>-701961</v>
      </c>
      <c r="E19" s="11">
        <f t="shared" si="10"/>
        <v>65743136</v>
      </c>
      <c r="F19" s="11">
        <f t="shared" si="10"/>
        <v>65041175</v>
      </c>
      <c r="G19" s="11">
        <f t="shared" si="10"/>
        <v>66663500</v>
      </c>
      <c r="H19" s="11">
        <f t="shared" si="10"/>
        <v>-920364</v>
      </c>
      <c r="I19" s="11">
        <f t="shared" si="10"/>
        <v>-1622325</v>
      </c>
      <c r="J19" s="11">
        <f t="shared" si="10"/>
        <v>2809699</v>
      </c>
      <c r="K19" s="11">
        <f t="shared" si="10"/>
        <v>67850874</v>
      </c>
      <c r="L19" s="11">
        <f>L13+L17</f>
        <v>0</v>
      </c>
    </row>
    <row r="20" spans="1:12">
      <c r="A20"/>
      <c r="B20"/>
      <c r="C20"/>
      <c r="D20"/>
      <c r="E20"/>
      <c r="F20"/>
      <c r="G20"/>
      <c r="H20"/>
      <c r="I20"/>
      <c r="J20"/>
      <c r="K20"/>
      <c r="L20"/>
    </row>
    <row r="21" spans="1:12">
      <c r="A21"/>
      <c r="B21"/>
      <c r="C21"/>
      <c r="D21"/>
      <c r="E21"/>
      <c r="F21"/>
      <c r="G21"/>
      <c r="H21"/>
      <c r="I21"/>
      <c r="J21"/>
      <c r="K21"/>
      <c r="L21"/>
    </row>
    <row r="22" spans="1:12" customFormat="1" ht="13.8">
      <c r="A22" s="14" t="s">
        <v>31</v>
      </c>
      <c r="B22" s="15"/>
      <c r="C22" s="15"/>
      <c r="D22" s="15"/>
      <c r="E22" s="15"/>
      <c r="F22" s="15"/>
      <c r="G22" s="15"/>
      <c r="H22" s="15"/>
      <c r="I22" s="15"/>
    </row>
    <row r="23" spans="1:12" customFormat="1">
      <c r="A23" s="12"/>
      <c r="B23" s="12"/>
      <c r="C23" s="12"/>
      <c r="D23" s="12"/>
      <c r="E23" s="12"/>
      <c r="F23" s="12"/>
      <c r="G23" s="12"/>
      <c r="H23" s="12"/>
      <c r="I23" s="12"/>
    </row>
    <row r="24" spans="1:12" customFormat="1">
      <c r="A24" s="16" t="s">
        <v>1</v>
      </c>
      <c r="B24" s="17"/>
      <c r="C24" s="17"/>
      <c r="D24" s="17"/>
      <c r="E24" s="17"/>
      <c r="F24" s="17"/>
      <c r="G24" s="17"/>
      <c r="H24" s="17"/>
      <c r="I24" s="17"/>
    </row>
    <row r="25" spans="1:12" customFormat="1" ht="13.8" thickBot="1">
      <c r="A25" s="12"/>
      <c r="B25" s="12"/>
      <c r="C25" s="12"/>
      <c r="D25" s="12"/>
      <c r="E25" s="12"/>
      <c r="F25" s="12"/>
      <c r="G25" s="12"/>
      <c r="H25" s="12"/>
      <c r="I25" s="12"/>
    </row>
    <row r="26" spans="1:12" customFormat="1" ht="29.4" thickBot="1">
      <c r="A26" s="18"/>
      <c r="B26" s="18"/>
      <c r="C26" s="18"/>
      <c r="D26" s="5" t="s">
        <v>32</v>
      </c>
      <c r="E26" s="2" t="s">
        <v>33</v>
      </c>
      <c r="F26" s="2" t="s">
        <v>34</v>
      </c>
      <c r="G26" s="2" t="s">
        <v>35</v>
      </c>
      <c r="H26" s="2" t="s">
        <v>6</v>
      </c>
      <c r="I26" s="2" t="s">
        <v>7</v>
      </c>
    </row>
    <row r="27" spans="1:12" customFormat="1">
      <c r="A27" s="19" t="s">
        <v>11</v>
      </c>
      <c r="B27" s="19"/>
      <c r="C27" s="19"/>
      <c r="D27" s="19"/>
      <c r="E27" s="19"/>
      <c r="F27" s="19"/>
      <c r="G27" s="19"/>
      <c r="H27" s="19"/>
      <c r="I27" s="19"/>
    </row>
    <row r="28" spans="1:12" customFormat="1">
      <c r="A28" s="6" t="s">
        <v>12</v>
      </c>
      <c r="B28" s="6" t="s">
        <v>12</v>
      </c>
      <c r="C28" s="6" t="s">
        <v>13</v>
      </c>
      <c r="D28" s="3">
        <f>MIN(I7,0)</f>
        <v>-852575</v>
      </c>
      <c r="E28" s="3">
        <v>30228900</v>
      </c>
      <c r="F28" s="7">
        <f t="shared" ref="F28:F33" si="11">D28+E28</f>
        <v>29376325</v>
      </c>
      <c r="G28" s="3">
        <v>31863900</v>
      </c>
      <c r="H28" s="7">
        <f t="shared" ref="H28:H33" si="12">E28-G28</f>
        <v>-1635000</v>
      </c>
      <c r="I28" s="7">
        <f t="shared" ref="I28:I33" si="13">F28-G28</f>
        <v>-2487575</v>
      </c>
      <c r="J28" s="3"/>
      <c r="K28" s="7"/>
      <c r="L28" s="7"/>
    </row>
    <row r="29" spans="1:12" customFormat="1">
      <c r="A29" s="6" t="s">
        <v>14</v>
      </c>
      <c r="B29" s="6" t="s">
        <v>14</v>
      </c>
      <c r="C29" s="6" t="s">
        <v>15</v>
      </c>
      <c r="D29" s="3">
        <f t="shared" ref="D29:D33" si="14">MIN(I8,0)</f>
        <v>-320010</v>
      </c>
      <c r="E29" s="3">
        <v>8175200</v>
      </c>
      <c r="F29" s="7">
        <f t="shared" si="11"/>
        <v>7855190</v>
      </c>
      <c r="G29" s="3">
        <v>8067500</v>
      </c>
      <c r="H29" s="7">
        <f t="shared" si="12"/>
        <v>107700</v>
      </c>
      <c r="I29" s="7">
        <f t="shared" si="13"/>
        <v>-212310</v>
      </c>
    </row>
    <row r="30" spans="1:12" customFormat="1">
      <c r="A30" s="6" t="s">
        <v>16</v>
      </c>
      <c r="B30" s="6" t="s">
        <v>16</v>
      </c>
      <c r="C30" s="6" t="s">
        <v>17</v>
      </c>
      <c r="D30" s="3">
        <f t="shared" si="14"/>
        <v>-270700</v>
      </c>
      <c r="E30" s="3">
        <v>13809000</v>
      </c>
      <c r="F30" s="7">
        <f t="shared" si="11"/>
        <v>13538300</v>
      </c>
      <c r="G30" s="3">
        <v>14189800</v>
      </c>
      <c r="H30" s="7">
        <f t="shared" si="12"/>
        <v>-380800</v>
      </c>
      <c r="I30" s="7">
        <f t="shared" si="13"/>
        <v>-651500</v>
      </c>
    </row>
    <row r="31" spans="1:12" customFormat="1">
      <c r="A31" s="6" t="s">
        <v>18</v>
      </c>
      <c r="B31" s="6" t="s">
        <v>18</v>
      </c>
      <c r="C31" s="6" t="s">
        <v>19</v>
      </c>
      <c r="D31" s="3">
        <f t="shared" si="14"/>
        <v>-6255</v>
      </c>
      <c r="E31" s="3">
        <v>1298200</v>
      </c>
      <c r="F31" s="7">
        <f t="shared" si="11"/>
        <v>1291945</v>
      </c>
      <c r="G31" s="3">
        <v>1324000</v>
      </c>
      <c r="H31" s="7">
        <f t="shared" si="12"/>
        <v>-25800</v>
      </c>
      <c r="I31" s="7">
        <f t="shared" si="13"/>
        <v>-32055</v>
      </c>
    </row>
    <row r="32" spans="1:12" customFormat="1">
      <c r="A32" s="6" t="s">
        <v>20</v>
      </c>
      <c r="B32" s="6" t="s">
        <v>20</v>
      </c>
      <c r="C32" s="6" t="s">
        <v>21</v>
      </c>
      <c r="D32" s="3">
        <f t="shared" si="14"/>
        <v>-164267</v>
      </c>
      <c r="E32" s="3">
        <v>6079000</v>
      </c>
      <c r="F32" s="7">
        <f t="shared" si="11"/>
        <v>5914733</v>
      </c>
      <c r="G32" s="3">
        <v>6085000</v>
      </c>
      <c r="H32" s="7">
        <f t="shared" si="12"/>
        <v>-6000</v>
      </c>
      <c r="I32" s="7">
        <f t="shared" si="13"/>
        <v>-170267</v>
      </c>
    </row>
    <row r="33" spans="1:9" customFormat="1">
      <c r="A33" s="6" t="s">
        <v>22</v>
      </c>
      <c r="B33" s="6" t="s">
        <v>23</v>
      </c>
      <c r="C33" s="6" t="s">
        <v>24</v>
      </c>
      <c r="D33" s="3">
        <f t="shared" si="14"/>
        <v>-328</v>
      </c>
      <c r="E33" s="3">
        <v>720183</v>
      </c>
      <c r="F33" s="3">
        <f t="shared" si="11"/>
        <v>719855</v>
      </c>
      <c r="G33" s="3">
        <v>720000</v>
      </c>
      <c r="H33" s="3">
        <f t="shared" si="12"/>
        <v>183</v>
      </c>
      <c r="I33" s="3">
        <f t="shared" si="13"/>
        <v>-145</v>
      </c>
    </row>
    <row r="34" spans="1:9" customFormat="1">
      <c r="A34" s="8"/>
      <c r="B34" s="8"/>
      <c r="C34" s="8" t="s">
        <v>25</v>
      </c>
      <c r="D34" s="9">
        <f t="shared" ref="D34:I34" si="15">SUM(D28:D33)</f>
        <v>-1614135</v>
      </c>
      <c r="E34" s="9">
        <f t="shared" si="15"/>
        <v>60310483</v>
      </c>
      <c r="F34" s="9">
        <f t="shared" si="15"/>
        <v>58696348</v>
      </c>
      <c r="G34" s="9">
        <f t="shared" si="15"/>
        <v>62250200</v>
      </c>
      <c r="H34" s="9">
        <f t="shared" si="15"/>
        <v>-1939717</v>
      </c>
      <c r="I34" s="9">
        <f t="shared" si="15"/>
        <v>-3553852</v>
      </c>
    </row>
    <row r="35" spans="1:9" customFormat="1" ht="12.75" customHeight="1">
      <c r="A35" s="19" t="s">
        <v>26</v>
      </c>
      <c r="B35" s="19"/>
      <c r="C35" s="19"/>
      <c r="D35" s="19"/>
      <c r="E35" s="19"/>
      <c r="F35" s="19"/>
      <c r="G35" s="19"/>
      <c r="H35" s="19"/>
      <c r="I35" s="19"/>
    </row>
    <row r="36" spans="1:9" customFormat="1">
      <c r="A36" s="6" t="s">
        <v>20</v>
      </c>
      <c r="B36" s="6" t="s">
        <v>20</v>
      </c>
      <c r="C36" s="6" t="s">
        <v>27</v>
      </c>
      <c r="D36" s="3">
        <f>MIN(I15,0)</f>
        <v>-8190</v>
      </c>
      <c r="E36" s="3">
        <v>1097900</v>
      </c>
      <c r="F36" s="3">
        <f>D36+E36</f>
        <v>1089710</v>
      </c>
      <c r="G36" s="3">
        <v>1082600</v>
      </c>
      <c r="H36" s="7">
        <f>E36-G36</f>
        <v>15300</v>
      </c>
      <c r="I36" s="7">
        <f>F36-G36</f>
        <v>7110</v>
      </c>
    </row>
    <row r="37" spans="1:9" customFormat="1">
      <c r="A37" s="6" t="s">
        <v>28</v>
      </c>
      <c r="B37" s="6" t="s">
        <v>28</v>
      </c>
      <c r="C37" s="6" t="s">
        <v>29</v>
      </c>
      <c r="D37" s="3">
        <f>MIN(I16,0)</f>
        <v>0</v>
      </c>
      <c r="E37" s="3">
        <v>8971900</v>
      </c>
      <c r="F37" s="3">
        <f>D37+E37</f>
        <v>8971900</v>
      </c>
      <c r="G37" s="3">
        <v>8971900</v>
      </c>
      <c r="H37" s="3">
        <f>E37-G37</f>
        <v>0</v>
      </c>
      <c r="I37" s="3">
        <f>F37-G37</f>
        <v>0</v>
      </c>
    </row>
    <row r="38" spans="1:9" customFormat="1">
      <c r="A38" s="8"/>
      <c r="B38" s="8"/>
      <c r="C38" s="8" t="s">
        <v>25</v>
      </c>
      <c r="D38" s="9">
        <f t="shared" ref="D38:I38" si="16">SUM(D36:D37)</f>
        <v>-8190</v>
      </c>
      <c r="E38" s="9">
        <f t="shared" si="16"/>
        <v>10069800</v>
      </c>
      <c r="F38" s="9">
        <f t="shared" si="16"/>
        <v>10061610</v>
      </c>
      <c r="G38" s="9">
        <f t="shared" si="16"/>
        <v>10054500</v>
      </c>
      <c r="H38" s="9">
        <f t="shared" si="16"/>
        <v>15300</v>
      </c>
      <c r="I38" s="9">
        <f t="shared" si="16"/>
        <v>7110</v>
      </c>
    </row>
    <row r="39" spans="1:9" customFormat="1">
      <c r="A39" s="13"/>
      <c r="B39" s="13"/>
      <c r="C39" s="13"/>
      <c r="D39" s="13"/>
      <c r="E39" s="13"/>
      <c r="F39" s="13"/>
      <c r="G39" s="13"/>
      <c r="H39" s="13"/>
      <c r="I39" s="13"/>
    </row>
    <row r="40" spans="1:9" customFormat="1" ht="13.8" thickBot="1">
      <c r="A40" s="10"/>
      <c r="B40" s="10"/>
      <c r="C40" s="10" t="s">
        <v>30</v>
      </c>
      <c r="D40" s="11">
        <f t="shared" ref="D40:I40" si="17">D34+D38</f>
        <v>-1622325</v>
      </c>
      <c r="E40" s="11">
        <f t="shared" si="17"/>
        <v>70380283</v>
      </c>
      <c r="F40" s="11">
        <f t="shared" si="17"/>
        <v>68757958</v>
      </c>
      <c r="G40" s="11">
        <f t="shared" si="17"/>
        <v>72304700</v>
      </c>
      <c r="H40" s="11">
        <f t="shared" si="17"/>
        <v>-1924417</v>
      </c>
      <c r="I40" s="11">
        <f t="shared" si="17"/>
        <v>-3546742</v>
      </c>
    </row>
  </sheetData>
  <mergeCells count="12">
    <mergeCell ref="A18:I18"/>
    <mergeCell ref="A1:I1"/>
    <mergeCell ref="A3:I3"/>
    <mergeCell ref="A5:C5"/>
    <mergeCell ref="A6:I6"/>
    <mergeCell ref="A14:I14"/>
    <mergeCell ref="A39:I39"/>
    <mergeCell ref="A22:I22"/>
    <mergeCell ref="A24:I24"/>
    <mergeCell ref="A26:C26"/>
    <mergeCell ref="A27:I27"/>
    <mergeCell ref="A35:I35"/>
  </mergeCells>
  <phoneticPr fontId="1" type="noConversion"/>
  <pageMargins left="0.78740157480314965" right="0.68" top="0.87" bottom="0.78740157480314965" header="0.51181102362204722" footer="0.51181102362204722"/>
  <pageSetup paperSize="9" scale="90" orientation="landscape" r:id="rId1"/>
  <headerFooter scaleWithDoc="0" alignWithMargins="0">
    <oddFooter>&amp;C&amp;P (&amp;N)&amp;R&amp;KFF0000 &amp;K000000Bilaga 1 till Utgiftsprognos&amp;KFF0000 &amp;K000000oktober 2023, VER 2023-42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4JXXJJFS64ZS-957833390-574</_dlc_DocId>
    <_dlc_DocIdUrl xmlns="465edb57-3a11-4ff8-9c43-7dc2da403828">
      <Url>https://sp.pensionsmyndigheten.se/ovr/ANSLAG/_layouts/15/DocIdRedir.aspx?ID=4JXXJJFS64ZS-957833390-574</Url>
      <Description>4JXXJJFS64ZS-957833390-574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9B5320-3E90-4794-A4D4-246CD6F01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E65243-AEAD-4B3E-BA0D-DD2A312F284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01C5D6B-AE9E-400C-85D7-F1A53858429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D22304C-A22E-47F5-8E4B-B2D6848623CC}">
  <ds:schemaRefs>
    <ds:schemaRef ds:uri="http://purl.org/dc/elements/1.1/"/>
    <ds:schemaRef ds:uri="http://purl.org/dc/dcmitype/"/>
    <ds:schemaRef ds:uri="465edb57-3a11-4ff8-9c43-7dc2da403828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41D34EDA-6EC6-471E-8D88-D85BF92777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Manager/>
  <Company>SFA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Johan Söderberg</cp:lastModifiedBy>
  <cp:revision/>
  <dcterms:created xsi:type="dcterms:W3CDTF">2009-10-28T11:41:28Z</dcterms:created>
  <dcterms:modified xsi:type="dcterms:W3CDTF">2023-10-18T14:57:25Z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5d990901-e0df-4c45-b003-d0be59382b68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