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3/Oktoberprognos/"/>
    </mc:Choice>
  </mc:AlternateContent>
  <xr:revisionPtr revIDLastSave="0" documentId="13_ncr:1_{11612203-510C-44B8-9ABD-B5FB153C1FB6}" xr6:coauthVersionLast="36" xr6:coauthVersionMax="36" xr10:uidLastSave="{00000000-0000-0000-0000-000000000000}"/>
  <bookViews>
    <workbookView xWindow="0" yWindow="0" windowWidth="23040" windowHeight="8616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5" i="3" s="1"/>
  <c r="O12" i="3"/>
  <c r="O18" i="3"/>
  <c r="O19" i="3"/>
  <c r="O20" i="3"/>
  <c r="O21" i="3" l="1"/>
  <c r="O22" i="3" s="1"/>
  <c r="O24" i="3" s="1"/>
  <c r="O16" i="3"/>
  <c r="N4" i="3"/>
  <c r="N5" i="3"/>
  <c r="N6" i="3"/>
  <c r="N7" i="3"/>
  <c r="N8" i="3"/>
  <c r="N9" i="3"/>
  <c r="N10" i="3"/>
  <c r="N11" i="3"/>
  <c r="N12" i="3"/>
  <c r="N18" i="3"/>
  <c r="N19" i="3"/>
  <c r="N20" i="3"/>
  <c r="M4" i="3"/>
  <c r="M5" i="3"/>
  <c r="M6" i="3"/>
  <c r="M7" i="3"/>
  <c r="M8" i="3"/>
  <c r="M9" i="3"/>
  <c r="M10" i="3"/>
  <c r="M11" i="3"/>
  <c r="M12" i="3"/>
  <c r="M19" i="3"/>
  <c r="M20" i="3"/>
  <c r="M18" i="3"/>
  <c r="G20" i="3"/>
  <c r="H20" i="3"/>
  <c r="I20" i="3"/>
  <c r="J20" i="3"/>
  <c r="K20" i="3"/>
  <c r="L20" i="3"/>
  <c r="F20" i="3"/>
  <c r="G19" i="3"/>
  <c r="H19" i="3"/>
  <c r="H5" i="3"/>
  <c r="H15" i="3"/>
  <c r="H21" i="3"/>
  <c r="H22" i="3"/>
  <c r="H24" i="3"/>
  <c r="I19" i="3"/>
  <c r="J19" i="3"/>
  <c r="K19" i="3"/>
  <c r="L19" i="3"/>
  <c r="F19" i="3"/>
  <c r="G11" i="3"/>
  <c r="H11" i="3"/>
  <c r="I11" i="3"/>
  <c r="J11" i="3"/>
  <c r="J5" i="3"/>
  <c r="K11" i="3"/>
  <c r="K10" i="3"/>
  <c r="L11" i="3"/>
  <c r="F11" i="3"/>
  <c r="G12" i="3"/>
  <c r="G5" i="3"/>
  <c r="G15" i="3"/>
  <c r="G21" i="3"/>
  <c r="G22" i="3"/>
  <c r="G24" i="3"/>
  <c r="H12" i="3"/>
  <c r="I12" i="3"/>
  <c r="I15" i="3" s="1"/>
  <c r="I16" i="3" s="1"/>
  <c r="J12" i="3"/>
  <c r="J15" i="3"/>
  <c r="J16" i="3" s="1"/>
  <c r="K12" i="3"/>
  <c r="L12" i="3"/>
  <c r="L5" i="3"/>
  <c r="F12" i="3"/>
  <c r="F15" i="3"/>
  <c r="F5" i="3"/>
  <c r="L10" i="3"/>
  <c r="G10" i="3"/>
  <c r="H10" i="3"/>
  <c r="I10" i="3"/>
  <c r="J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H8" i="3"/>
  <c r="G8" i="3"/>
  <c r="F8" i="3"/>
  <c r="A8" i="3"/>
  <c r="L7" i="3"/>
  <c r="K7" i="3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K5" i="3"/>
  <c r="I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F21" i="3"/>
  <c r="F22" i="3"/>
  <c r="F24" i="3"/>
  <c r="F16" i="3"/>
  <c r="G16" i="3"/>
  <c r="H16" i="3"/>
  <c r="J21" i="3" l="1"/>
  <c r="J22" i="3" s="1"/>
  <c r="J24" i="3" s="1"/>
  <c r="I21" i="3"/>
  <c r="I22" i="3" s="1"/>
  <c r="I24" i="3" s="1"/>
  <c r="M15" i="3"/>
  <c r="M16" i="3" s="1"/>
  <c r="N15" i="3"/>
  <c r="N16" i="3" s="1"/>
  <c r="L15" i="3"/>
  <c r="L16" i="3" s="1"/>
  <c r="K15" i="3"/>
  <c r="K21" i="3" s="1"/>
  <c r="K22" i="3" s="1"/>
  <c r="K24" i="3" s="1"/>
  <c r="M21" i="3" l="1"/>
  <c r="M22" i="3" s="1"/>
  <c r="M24" i="3" s="1"/>
  <c r="N21" i="3"/>
  <c r="N22" i="3" s="1"/>
  <c r="N24" i="3" s="1"/>
  <c r="L21" i="3"/>
  <c r="L22" i="3" s="1"/>
  <c r="L24" i="3" s="1"/>
  <c r="K16" i="3"/>
</calcChain>
</file>

<file path=xl/sharedStrings.xml><?xml version="1.0" encoding="utf-8"?>
<sst xmlns="http://schemas.openxmlformats.org/spreadsheetml/2006/main" count="199" uniqueCount="180">
  <si>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</si>
  <si>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</si>
  <si>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</si>
  <si>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</si>
  <si>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</si>
  <si>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</si>
  <si>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</si>
  <si>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</si>
  <si>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</si>
  <si>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</si>
  <si>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</si>
  <si>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</si>
  <si>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</si>
  <si>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</si>
  <si>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</si>
  <si>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</si>
  <si>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</si>
  <si>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</si>
  <si>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</si>
  <si>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</si>
  <si>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</si>
  <si>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</si>
  <si>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</si>
  <si>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</si>
  <si>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</si>
  <si>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</si>
  <si>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</si>
  <si>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</si>
  <si>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</si>
  <si>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</si>
  <si>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</si>
  <si>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</si>
  <si>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</si>
  <si>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</si>
  <si>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</si>
  <si>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</si>
  <si>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</si>
  <si>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</si>
  <si>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</si>
  <si>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</si>
  <si>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</si>
  <si>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</si>
  <si>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</si>
  <si>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</si>
  <si>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</si>
  <si>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</si>
  <si>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</si>
  <si>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</si>
  <si>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</si>
  <si>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</si>
  <si>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</si>
  <si>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</si>
  <si>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</si>
  <si>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</si>
  <si>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</si>
  <si>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</si>
  <si>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</si>
  <si>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</si>
  <si>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</si>
  <si>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</si>
  <si>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</si>
  <si>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</si>
  <si>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</si>
  <si>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</si>
  <si>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</si>
  <si>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</si>
  <si>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</si>
  <si>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</si>
  <si>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</si>
  <si>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</si>
  <si>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</si>
  <si>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</si>
  <si>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</si>
  <si>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</si>
  <si>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</si>
  <si>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</si>
  <si>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</si>
  <si>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</si>
  <si>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</si>
  <si>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</si>
  <si>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</si>
  <si>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</si>
  <si>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</si>
  <si>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</si>
  <si>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</si>
  <si>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</si>
  <si>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</si>
  <si>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</si>
  <si>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</si>
  <si>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</si>
  <si>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</si>
  <si>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</si>
  <si>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</si>
  <si>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</si>
  <si>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</si>
  <si>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</si>
  <si>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</si>
  <si>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</si>
  <si>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</si>
  <si>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</si>
  <si>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</si>
  <si>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</si>
  <si>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</si>
  <si>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</si>
  <si>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</si>
  <si>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</si>
  <si>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</si>
  <si>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</si>
  <si>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</si>
  <si>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</si>
  <si>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</si>
  <si>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</si>
  <si>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</si>
  <si>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</si>
  <si>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</si>
  <si>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</si>
  <si>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</si>
  <si>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</si>
  <si>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</si>
  <si>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</si>
  <si>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</si>
  <si>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</si>
  <si>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</si>
  <si>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</si>
  <si>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</si>
  <si>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</si>
  <si>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</si>
  <si>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</si>
  <si>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</si>
  <si>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</si>
  <si>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</si>
  <si>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</si>
  <si>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</si>
  <si>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</si>
  <si>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</si>
  <si>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</si>
  <si>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</si>
  <si>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</si>
  <si>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</si>
  <si>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</si>
  <si>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</si>
  <si>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</si>
  <si>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</si>
  <si>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</si>
  <si>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</si>
  <si>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</si>
  <si>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</si>
  <si>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</si>
  <si>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</si>
  <si>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</si>
  <si>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</si>
  <si>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</si>
  <si>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</si>
  <si>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</si>
  <si>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</si>
  <si>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</si>
  <si>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</si>
  <si>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</si>
  <si>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</si>
  <si>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</si>
  <si>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</si>
  <si>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</si>
  <si>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</si>
  <si>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</si>
  <si>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</si>
  <si>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</si>
  <si>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</si>
  <si>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</si>
  <si>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</si>
  <si>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</si>
  <si>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</si>
  <si>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</si>
  <si>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</si>
  <si>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</si>
  <si>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</si>
  <si>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</si>
  <si>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</si>
  <si>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</si>
  <si>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</si>
  <si>
    <t>föregående prognos över berörda familjer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</si>
</sst>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  <numFmt numFmtId="175" formatCode="#,##0_ ;\-#,##0\ 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b/>
      <sz val="12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vertAlign val="superscript"/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rgb="FF000000"/>
      <name val="Calibri"/>
      <family val="2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40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3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0" borderId="0" applyNumberFormat="0" applyBorder="0" applyAlignment="0" applyProtection="0"/>
    <xf numFmtId="0" fontId="20" fillId="18" borderId="0" applyNumberFormat="0" applyBorder="0" applyAlignment="0" applyProtection="0"/>
    <xf numFmtId="0" fontId="20" fillId="3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19" fillId="4" borderId="1" applyNumberFormat="0" applyFont="0" applyAlignment="0" applyProtection="0"/>
    <xf numFmtId="0" fontId="21" fillId="8" borderId="0" applyNumberFormat="0" applyBorder="0" applyAlignment="0" applyProtection="0"/>
    <xf numFmtId="0" fontId="37" fillId="13" borderId="2" applyNumberFormat="0" applyAlignment="0" applyProtection="0"/>
    <xf numFmtId="0" fontId="25" fillId="7" borderId="0" applyNumberFormat="0" applyBorder="0" applyAlignment="0" applyProtection="0"/>
    <xf numFmtId="0" fontId="22" fillId="5" borderId="2" applyNumberFormat="0" applyAlignment="0" applyProtection="0"/>
    <xf numFmtId="0" fontId="23" fillId="23" borderId="3" applyNumberFormat="0" applyAlignment="0" applyProtection="0"/>
    <xf numFmtId="0" fontId="21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17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2" applyNumberFormat="0" applyAlignment="0" applyProtection="0"/>
    <xf numFmtId="0" fontId="29" fillId="10" borderId="2" applyNumberFormat="0" applyAlignment="0" applyProtection="0"/>
    <xf numFmtId="0" fontId="23" fillId="11" borderId="3" applyNumberFormat="0" applyAlignment="0" applyProtection="0"/>
    <xf numFmtId="0" fontId="30" fillId="0" borderId="7" applyNumberFormat="0" applyFill="0" applyAlignment="0" applyProtection="0"/>
    <xf numFmtId="0" fontId="38" fillId="0" borderId="8" applyNumberFormat="0" applyFill="0" applyAlignment="0" applyProtection="0"/>
    <xf numFmtId="0" fontId="31" fillId="27" borderId="0" applyNumberFormat="0" applyBorder="0" applyAlignment="0" applyProtection="0"/>
    <xf numFmtId="169" fontId="32" fillId="0" borderId="0"/>
    <xf numFmtId="0" fontId="10" fillId="4" borderId="2" applyNumberFormat="0" applyFont="0" applyAlignment="0" applyProtection="0"/>
    <xf numFmtId="0" fontId="33" fillId="5" borderId="9" applyNumberFormat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4" fontId="14" fillId="28" borderId="9" applyNumberFormat="0" applyProtection="0">
      <alignment vertical="center"/>
    </xf>
    <xf numFmtId="4" fontId="15" fillId="28" borderId="9" applyNumberFormat="0" applyProtection="0">
      <alignment vertical="center"/>
    </xf>
    <xf numFmtId="4" fontId="14" fillId="28" borderId="9" applyNumberFormat="0" applyProtection="0">
      <alignment horizontal="left" vertical="center" indent="1"/>
    </xf>
    <xf numFmtId="4" fontId="14" fillId="28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1" borderId="9" applyNumberFormat="0" applyProtection="0">
      <alignment horizontal="right" vertical="center"/>
    </xf>
    <xf numFmtId="4" fontId="14" fillId="32" borderId="9" applyNumberFormat="0" applyProtection="0">
      <alignment horizontal="right" vertical="center"/>
    </xf>
    <xf numFmtId="4" fontId="14" fillId="33" borderId="9" applyNumberFormat="0" applyProtection="0">
      <alignment horizontal="right" vertical="center"/>
    </xf>
    <xf numFmtId="4" fontId="14" fillId="34" borderId="9" applyNumberFormat="0" applyProtection="0">
      <alignment horizontal="right" vertical="center"/>
    </xf>
    <xf numFmtId="4" fontId="14" fillId="35" borderId="9" applyNumberFormat="0" applyProtection="0">
      <alignment horizontal="right" vertical="center"/>
    </xf>
    <xf numFmtId="4" fontId="14" fillId="36" borderId="9" applyNumberFormat="0" applyProtection="0">
      <alignment horizontal="right" vertical="center"/>
    </xf>
    <xf numFmtId="4" fontId="14" fillId="37" borderId="9" applyNumberFormat="0" applyProtection="0">
      <alignment horizontal="right" vertical="center"/>
    </xf>
    <xf numFmtId="4" fontId="14" fillId="38" borderId="9" applyNumberFormat="0" applyProtection="0">
      <alignment horizontal="right" vertical="center"/>
    </xf>
    <xf numFmtId="4" fontId="13" fillId="39" borderId="9" applyNumberFormat="0" applyProtection="0">
      <alignment horizontal="left" vertical="center" indent="1"/>
    </xf>
    <xf numFmtId="4" fontId="14" fillId="40" borderId="13" applyNumberFormat="0" applyProtection="0">
      <alignment horizontal="left" vertical="center" indent="1"/>
    </xf>
    <xf numFmtId="4" fontId="16" fillId="41" borderId="0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2" borderId="9" applyNumberFormat="0" applyProtection="0">
      <alignment horizontal="left" vertical="center" indent="1"/>
    </xf>
    <xf numFmtId="0" fontId="10" fillId="42" borderId="9" applyNumberFormat="0" applyProtection="0">
      <alignment horizontal="left" vertical="center" indent="1"/>
    </xf>
    <xf numFmtId="0" fontId="10" fillId="42" borderId="9" applyNumberFormat="0" applyProtection="0">
      <alignment horizontal="left" vertical="center" indent="1"/>
    </xf>
    <xf numFmtId="0" fontId="10" fillId="43" borderId="9" applyNumberFormat="0" applyProtection="0">
      <alignment horizontal="left" vertical="center" indent="1"/>
    </xf>
    <xf numFmtId="0" fontId="10" fillId="43" borderId="9" applyNumberFormat="0" applyProtection="0">
      <alignment horizontal="left" vertical="center" indent="1"/>
    </xf>
    <xf numFmtId="0" fontId="10" fillId="44" borderId="9" applyNumberFormat="0" applyProtection="0">
      <alignment horizontal="left" vertical="center" indent="1"/>
    </xf>
    <xf numFmtId="0" fontId="10" fillId="44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4" fontId="14" fillId="45" borderId="9" applyNumberFormat="0" applyProtection="0">
      <alignment vertical="center"/>
    </xf>
    <xf numFmtId="4" fontId="15" fillId="45" borderId="9" applyNumberFormat="0" applyProtection="0">
      <alignment vertical="center"/>
    </xf>
    <xf numFmtId="4" fontId="14" fillId="45" borderId="9" applyNumberFormat="0" applyProtection="0">
      <alignment horizontal="left" vertical="center" indent="1"/>
    </xf>
    <xf numFmtId="4" fontId="14" fillId="45" borderId="9" applyNumberFormat="0" applyProtection="0">
      <alignment horizontal="left" vertical="center" indent="1"/>
    </xf>
    <xf numFmtId="4" fontId="14" fillId="40" borderId="9" applyNumberFormat="0" applyProtection="0">
      <alignment horizontal="right" vertical="center"/>
    </xf>
    <xf numFmtId="4" fontId="15" fillId="40" borderId="9" applyNumberFormat="0" applyProtection="0">
      <alignment horizontal="right" vertical="center"/>
    </xf>
    <xf numFmtId="0" fontId="10" fillId="29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0" fontId="18" fillId="0" borderId="0"/>
    <xf numFmtId="4" fontId="12" fillId="40" borderId="9" applyNumberFormat="0" applyProtection="0">
      <alignment horizontal="right" vertical="center"/>
    </xf>
    <xf numFmtId="171" fontId="10" fillId="0" borderId="0" applyFont="0" applyFill="0" applyBorder="0" applyAlignment="0" applyProtection="0"/>
    <xf numFmtId="0" fontId="35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165" fontId="9" fillId="0" borderId="0" applyFont="0" applyFill="0" applyBorder="0" applyAlignment="0" applyProtection="0"/>
    <xf numFmtId="0" fontId="33" fillId="13" borderId="9" applyNumberFormat="0" applyAlignment="0" applyProtection="0"/>
    <xf numFmtId="164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>
      <protection locked="0"/>
    </xf>
    <xf numFmtId="0" fontId="44" fillId="8" borderId="0" applyNumberFormat="0" applyBorder="0" applyAlignment="0" applyProtection="0"/>
    <xf numFmtId="9" fontId="10" fillId="0" borderId="0" applyFont="0" applyFill="0" applyBorder="0" applyAlignment="0" applyProtection="0"/>
    <xf numFmtId="4" fontId="14" fillId="40" borderId="9" applyNumberFormat="0" applyProtection="0">
      <alignment horizontal="left" vertical="center" indent="1"/>
    </xf>
    <xf numFmtId="4" fontId="14" fillId="42" borderId="9" applyNumberFormat="0" applyProtection="0">
      <alignment horizontal="left" vertical="center" inden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10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>
      <protection locked="0"/>
    </xf>
    <xf numFmtId="43" fontId="10" fillId="0" borderId="0" applyFont="0" applyFill="0" applyBorder="0" applyAlignment="0" applyProtection="0"/>
    <xf numFmtId="0" fontId="45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>
      <protection locked="0"/>
    </xf>
    <xf numFmtId="43" fontId="10" fillId="0" borderId="0" applyFont="0" applyFill="0" applyBorder="0" applyAlignment="0" applyProtection="0"/>
    <xf numFmtId="0" fontId="45" fillId="0" borderId="0">
      <protection locked="0"/>
    </xf>
    <xf numFmtId="4" fontId="14" fillId="40" borderId="9" applyNumberFormat="0" applyProtection="0">
      <alignment horizontal="left" vertical="center" indent="1"/>
    </xf>
    <xf numFmtId="4" fontId="14" fillId="42" borderId="9" applyNumberFormat="0" applyProtection="0">
      <alignment horizontal="left" vertical="center" indent="1"/>
    </xf>
    <xf numFmtId="4" fontId="12" fillId="40" borderId="9" applyNumberFormat="0" applyProtection="0">
      <alignment horizontal="right" vertical="center"/>
    </xf>
    <xf numFmtId="4" fontId="12" fillId="40" borderId="9" applyNumberFormat="0" applyProtection="0">
      <alignment horizontal="right" vertical="center"/>
    </xf>
    <xf numFmtId="0" fontId="45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0" fontId="10" fillId="0" borderId="0">
      <protection locked="0"/>
    </xf>
    <xf numFmtId="0" fontId="7" fillId="0" borderId="0"/>
    <xf numFmtId="0" fontId="10" fillId="0" borderId="0">
      <protection locked="0"/>
    </xf>
    <xf numFmtId="0" fontId="10" fillId="0" borderId="0">
      <protection locked="0"/>
    </xf>
    <xf numFmtId="0" fontId="7" fillId="0" borderId="0"/>
    <xf numFmtId="0" fontId="49" fillId="0" borderId="0">
      <protection locked="0"/>
    </xf>
    <xf numFmtId="0" fontId="49" fillId="0" borderId="0">
      <protection locked="0"/>
    </xf>
    <xf numFmtId="43" fontId="10" fillId="0" borderId="0" applyFont="0" applyFill="0" applyBorder="0" applyAlignment="0" applyProtection="0"/>
    <xf numFmtId="0" fontId="49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9" fillId="0" borderId="0">
      <protection locked="0"/>
    </xf>
    <xf numFmtId="43" fontId="10" fillId="0" borderId="0" applyFont="0" applyFill="0" applyBorder="0" applyAlignment="0" applyProtection="0"/>
    <xf numFmtId="0" fontId="49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>
      <protection locked="0"/>
    </xf>
    <xf numFmtId="0" fontId="50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0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1" fillId="0" borderId="0">
      <protection locked="0"/>
    </xf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protection locked="0"/>
    </xf>
    <xf numFmtId="0" fontId="52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175" fontId="2" fillId="46" borderId="0" applyNumberFormat="0" applyFon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5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0" borderId="0" applyNumberFormat="0" applyBorder="0" applyAlignment="0" applyProtection="0"/>
    <xf numFmtId="0" fontId="19" fillId="78" borderId="0" applyNumberFormat="0" applyBorder="0" applyAlignment="0" applyProtection="0"/>
    <xf numFmtId="0" fontId="19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1" borderId="0" applyNumberFormat="0" applyBorder="0" applyAlignment="0" applyProtection="0"/>
    <xf numFmtId="0" fontId="19" fillId="82" borderId="0" applyNumberFormat="0" applyBorder="0" applyAlignment="0" applyProtection="0"/>
    <xf numFmtId="0" fontId="19" fillId="83" borderId="0" applyNumberFormat="0" applyBorder="0" applyAlignment="0" applyProtection="0"/>
    <xf numFmtId="0" fontId="20" fillId="84" borderId="0" applyNumberFormat="0" applyBorder="0" applyAlignment="0" applyProtection="0"/>
    <xf numFmtId="0" fontId="20" fillId="85" borderId="0" applyNumberFormat="0" applyBorder="0" applyAlignment="0" applyProtection="0"/>
    <xf numFmtId="0" fontId="19" fillId="86" borderId="0" applyNumberFormat="0" applyBorder="0" applyAlignment="0" applyProtection="0"/>
    <xf numFmtId="0" fontId="19" fillId="87" borderId="0" applyNumberFormat="0" applyBorder="0" applyAlignment="0" applyProtection="0"/>
    <xf numFmtId="0" fontId="20" fillId="88" borderId="0" applyNumberFormat="0" applyBorder="0" applyAlignment="0" applyProtection="0"/>
    <xf numFmtId="0" fontId="20" fillId="89" borderId="0" applyNumberFormat="0" applyBorder="0" applyAlignment="0" applyProtection="0"/>
    <xf numFmtId="0" fontId="19" fillId="87" borderId="0" applyNumberFormat="0" applyBorder="0" applyAlignment="0" applyProtection="0"/>
    <xf numFmtId="0" fontId="19" fillId="88" borderId="0" applyNumberFormat="0" applyBorder="0" applyAlignment="0" applyProtection="0"/>
    <xf numFmtId="0" fontId="20" fillId="88" borderId="0" applyNumberFormat="0" applyBorder="0" applyAlignment="0" applyProtection="0"/>
    <xf numFmtId="0" fontId="20" fillId="90" borderId="0" applyNumberFormat="0" applyBorder="0" applyAlignment="0" applyProtection="0"/>
    <xf numFmtId="0" fontId="19" fillId="78" borderId="0" applyNumberFormat="0" applyBorder="0" applyAlignment="0" applyProtection="0"/>
    <xf numFmtId="0" fontId="19" fillId="79" borderId="0" applyNumberFormat="0" applyBorder="0" applyAlignment="0" applyProtection="0"/>
    <xf numFmtId="0" fontId="20" fillId="79" borderId="0" applyNumberFormat="0" applyBorder="0" applyAlignment="0" applyProtection="0"/>
    <xf numFmtId="0" fontId="20" fillId="91" borderId="0" applyNumberFormat="0" applyBorder="0" applyAlignment="0" applyProtection="0"/>
    <xf numFmtId="0" fontId="19" fillId="92" borderId="0" applyNumberFormat="0" applyBorder="0" applyAlignment="0" applyProtection="0"/>
    <xf numFmtId="0" fontId="19" fillId="83" borderId="0" applyNumberFormat="0" applyBorder="0" applyAlignment="0" applyProtection="0"/>
    <xf numFmtId="0" fontId="20" fillId="93" borderId="0" applyNumberFormat="0" applyBorder="0" applyAlignment="0" applyProtection="0"/>
    <xf numFmtId="0" fontId="20" fillId="94" borderId="0" applyNumberFormat="0" applyBorder="0" applyAlignment="0" applyProtection="0"/>
    <xf numFmtId="0" fontId="32" fillId="4" borderId="2" applyNumberFormat="0" applyFont="0" applyAlignment="0" applyProtection="0"/>
    <xf numFmtId="0" fontId="22" fillId="5" borderId="2" applyNumberFormat="0" applyAlignment="0" applyProtection="0"/>
    <xf numFmtId="0" fontId="25" fillId="26" borderId="0" applyNumberFormat="0" applyBorder="0" applyAlignment="0" applyProtection="0"/>
    <xf numFmtId="0" fontId="21" fillId="8" borderId="0" applyNumberFormat="0" applyBorder="0" applyAlignment="0" applyProtection="0"/>
    <xf numFmtId="0" fontId="35" fillId="95" borderId="0" applyNumberFormat="0" applyBorder="0" applyAlignment="0" applyProtection="0"/>
    <xf numFmtId="0" fontId="35" fillId="96" borderId="0" applyNumberFormat="0" applyBorder="0" applyAlignment="0" applyProtection="0"/>
    <xf numFmtId="0" fontId="35" fillId="9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29" fillId="10" borderId="2" applyNumberFormat="0" applyAlignment="0" applyProtection="0"/>
    <xf numFmtId="0" fontId="23" fillId="23" borderId="3" applyNumberFormat="0" applyAlignment="0" applyProtection="0"/>
    <xf numFmtId="0" fontId="30" fillId="0" borderId="7" applyNumberFormat="0" applyFill="0" applyAlignment="0" applyProtection="0"/>
    <xf numFmtId="0" fontId="31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10" fillId="98" borderId="26" applyNumberFormat="0">
      <protection locked="0"/>
    </xf>
    <xf numFmtId="0" fontId="90" fillId="22" borderId="27" applyBorder="0"/>
    <xf numFmtId="0" fontId="11" fillId="99" borderId="26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3" fillId="5" borderId="9" applyNumberFormat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78" fillId="0" borderId="17" applyNumberFormat="0" applyFill="0" applyAlignment="0" applyProtection="0"/>
    <xf numFmtId="0" fontId="79" fillId="0" borderId="18" applyNumberFormat="0" applyFill="0" applyAlignment="0" applyProtection="0"/>
    <xf numFmtId="0" fontId="80" fillId="0" borderId="19" applyNumberFormat="0" applyFill="0" applyAlignment="0" applyProtection="0"/>
    <xf numFmtId="0" fontId="80" fillId="0" borderId="0" applyNumberFormat="0" applyFill="0" applyBorder="0" applyAlignment="0" applyProtection="0"/>
    <xf numFmtId="0" fontId="81" fillId="47" borderId="0" applyNumberFormat="0" applyBorder="0" applyAlignment="0" applyProtection="0"/>
    <xf numFmtId="0" fontId="44" fillId="48" borderId="0" applyNumberFormat="0" applyBorder="0" applyAlignment="0" applyProtection="0"/>
    <xf numFmtId="0" fontId="82" fillId="49" borderId="0" applyNumberFormat="0" applyBorder="0" applyAlignment="0" applyProtection="0"/>
    <xf numFmtId="0" fontId="83" fillId="50" borderId="20" applyNumberFormat="0" applyAlignment="0" applyProtection="0"/>
    <xf numFmtId="0" fontId="84" fillId="51" borderId="21" applyNumberFormat="0" applyAlignment="0" applyProtection="0"/>
    <xf numFmtId="0" fontId="85" fillId="51" borderId="20" applyNumberFormat="0" applyAlignment="0" applyProtection="0"/>
    <xf numFmtId="0" fontId="86" fillId="0" borderId="22" applyNumberFormat="0" applyFill="0" applyAlignment="0" applyProtection="0"/>
    <xf numFmtId="0" fontId="87" fillId="52" borderId="23" applyNumberFormat="0" applyAlignment="0" applyProtection="0"/>
    <xf numFmtId="0" fontId="77" fillId="0" borderId="0" applyNumberFormat="0" applyFill="0" applyBorder="0" applyAlignment="0" applyProtection="0"/>
    <xf numFmtId="0" fontId="1" fillId="53" borderId="24" applyNumberFormat="0" applyFont="0" applyAlignment="0" applyProtection="0"/>
    <xf numFmtId="0" fontId="88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8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89" fillId="57" borderId="0" applyNumberFormat="0" applyBorder="0" applyAlignment="0" applyProtection="0"/>
    <xf numFmtId="0" fontId="8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89" fillId="61" borderId="0" applyNumberFormat="0" applyBorder="0" applyAlignment="0" applyProtection="0"/>
    <xf numFmtId="0" fontId="8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89" fillId="69" borderId="0" applyNumberFormat="0" applyBorder="0" applyAlignment="0" applyProtection="0"/>
    <xf numFmtId="0" fontId="89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89" fillId="73" borderId="0" applyNumberFormat="0" applyBorder="0" applyAlignment="0" applyProtection="0"/>
    <xf numFmtId="0" fontId="89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89" fillId="77" borderId="0" applyNumberFormat="0" applyBorder="0" applyAlignment="0" applyProtection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Border="0"/>
  </cellStyleXfs>
  <cellXfs count="73">
    <xf numFmtId="0" fontId="0" fillId="0" borderId="0" xfId="0"/>
    <xf numFmtId="0" fontId="9" fillId="0" borderId="0" xfId="0" applyFont="1"/>
    <xf numFmtId="3" fontId="0" fillId="0" borderId="0" xfId="0" applyNumberFormat="1"/>
    <xf numFmtId="0" fontId="10" fillId="0" borderId="0" xfId="0" applyFont="1"/>
    <xf numFmtId="3" fontId="10" fillId="0" borderId="0" xfId="0" applyNumberFormat="1" applyFont="1"/>
    <xf numFmtId="166" fontId="0" fillId="0" borderId="0" xfId="0" applyNumberFormat="1"/>
    <xf numFmtId="0" fontId="46" fillId="0" borderId="0" xfId="0" applyFont="1"/>
    <xf numFmtId="0" fontId="47" fillId="0" borderId="0" xfId="0" applyFont="1"/>
    <xf numFmtId="0" fontId="48" fillId="0" borderId="0" xfId="0" applyFont="1"/>
    <xf numFmtId="3" fontId="47" fillId="0" borderId="0" xfId="0" applyNumberFormat="1" applyFont="1"/>
    <xf numFmtId="0" fontId="53" fillId="0" borderId="0" xfId="0" applyFont="1"/>
    <xf numFmtId="3" fontId="46" fillId="0" borderId="0" xfId="0" applyNumberFormat="1" applyFont="1"/>
    <xf numFmtId="0" fontId="54" fillId="0" borderId="0" xfId="0" applyFont="1"/>
    <xf numFmtId="0" fontId="57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20" fontId="55" fillId="0" borderId="16" xfId="0" quotePrefix="1" applyNumberFormat="1" applyFont="1" applyBorder="1" applyAlignment="1">
      <alignment vertical="center"/>
    </xf>
    <xf numFmtId="167" fontId="10" fillId="0" borderId="0" xfId="0" applyNumberFormat="1" applyFont="1"/>
    <xf numFmtId="4" fontId="10" fillId="0" borderId="0" xfId="0" applyNumberFormat="1" applyFont="1"/>
    <xf numFmtId="172" fontId="10" fillId="0" borderId="0" xfId="0" applyNumberFormat="1" applyFont="1"/>
    <xf numFmtId="172" fontId="10" fillId="0" borderId="0" xfId="270" applyNumberFormat="1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3" fontId="9" fillId="0" borderId="0" xfId="0" applyNumberFormat="1" applyFont="1"/>
    <xf numFmtId="0" fontId="63" fillId="0" borderId="16" xfId="0" applyFont="1" applyBorder="1" applyAlignment="1">
      <alignment vertical="center"/>
    </xf>
    <xf numFmtId="0" fontId="59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6" fontId="10" fillId="0" borderId="0" xfId="0" applyNumberFormat="1" applyFont="1"/>
    <xf numFmtId="0" fontId="63" fillId="0" borderId="0" xfId="0" applyFont="1" applyAlignment="1">
      <alignment vertical="center"/>
    </xf>
    <xf numFmtId="170" fontId="10" fillId="0" borderId="0" xfId="0" applyNumberFormat="1" applyFont="1"/>
    <xf numFmtId="3" fontId="9" fillId="0" borderId="0" xfId="0" quotePrefix="1" applyNumberFormat="1" applyFont="1" applyAlignment="1">
      <alignment horizontal="right"/>
    </xf>
    <xf numFmtId="172" fontId="10" fillId="0" borderId="0" xfId="126" applyNumberFormat="1"/>
    <xf numFmtId="173" fontId="10" fillId="0" borderId="0" xfId="143" applyNumberFormat="1"/>
    <xf numFmtId="174" fontId="10" fillId="0" borderId="0" xfId="143" applyNumberFormat="1"/>
    <xf numFmtId="0" fontId="68" fillId="0" borderId="0" xfId="0" applyFont="1" applyAlignment="1">
      <alignment vertical="center"/>
    </xf>
    <xf numFmtId="168" fontId="10" fillId="0" borderId="0" xfId="0" applyNumberFormat="1" applyFont="1"/>
    <xf numFmtId="3" fontId="9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10" fillId="0" borderId="0" xfId="223" applyFont="1">
      <protection locked="0"/>
    </xf>
    <xf numFmtId="0" fontId="10" fillId="0" borderId="0" xfId="0" applyFont="1" applyProtection="1">
      <protection locked="0"/>
    </xf>
    <xf numFmtId="167" fontId="10" fillId="0" borderId="0" xfId="255" applyNumberFormat="1" applyFont="1">
      <protection locked="0"/>
    </xf>
    <xf numFmtId="3" fontId="10" fillId="0" borderId="0" xfId="172" applyNumberFormat="1" applyFont="1">
      <protection locked="0"/>
    </xf>
    <xf numFmtId="0" fontId="70" fillId="0" borderId="16" xfId="0" applyFont="1" applyBorder="1" applyAlignment="1">
      <alignment vertical="center"/>
    </xf>
    <xf numFmtId="0" fontId="71" fillId="0" borderId="16" xfId="0" applyFont="1" applyBorder="1" applyAlignment="1">
      <alignment vertical="center"/>
    </xf>
    <xf numFmtId="0" fontId="69" fillId="0" borderId="16" xfId="0" applyFont="1" applyBorder="1" applyAlignment="1">
      <alignment vertical="center"/>
    </xf>
    <xf numFmtId="0" fontId="69" fillId="0" borderId="0" xfId="0" applyFont="1"/>
    <xf numFmtId="0" fontId="72" fillId="0" borderId="0" xfId="0" applyFont="1"/>
    <xf numFmtId="3" fontId="73" fillId="0" borderId="0" xfId="69" applyNumberFormat="1" applyFont="1"/>
    <xf numFmtId="0" fontId="71" fillId="0" borderId="0" xfId="0" applyFont="1"/>
    <xf numFmtId="169" fontId="74" fillId="0" borderId="0" xfId="69" applyFont="1"/>
    <xf numFmtId="3" fontId="69" fillId="0" borderId="0" xfId="69" applyNumberFormat="1" applyFont="1"/>
    <xf numFmtId="168" fontId="69" fillId="0" borderId="0" xfId="69" applyNumberFormat="1" applyFont="1"/>
    <xf numFmtId="2" fontId="69" fillId="0" borderId="0" xfId="69" applyNumberFormat="1" applyFont="1"/>
    <xf numFmtId="169" fontId="69" fillId="0" borderId="0" xfId="69" applyFont="1"/>
    <xf numFmtId="0" fontId="70" fillId="0" borderId="0" xfId="0" applyFont="1" applyAlignment="1">
      <alignment vertical="center"/>
    </xf>
    <xf numFmtId="1" fontId="10" fillId="0" borderId="0" xfId="0" applyNumberFormat="1" applyFont="1"/>
    <xf numFmtId="0" fontId="1" fillId="0" borderId="0" xfId="272"/>
    <xf numFmtId="167" fontId="10" fillId="0" borderId="0" xfId="272" applyNumberFormat="1" applyFont="1"/>
    <xf numFmtId="0" fontId="10" fillId="0" borderId="0" xfId="272" applyFont="1"/>
    <xf numFmtId="3" fontId="10" fillId="0" borderId="0" xfId="272" applyNumberFormat="1" applyFont="1"/>
    <xf numFmtId="4" fontId="10" fillId="0" borderId="0" xfId="272" applyNumberFormat="1" applyFont="1"/>
    <xf numFmtId="172" fontId="10" fillId="0" borderId="0" xfId="273" applyNumberFormat="1" applyFont="1"/>
    <xf numFmtId="172" fontId="10" fillId="0" borderId="0" xfId="272" applyNumberFormat="1" applyFont="1"/>
    <xf numFmtId="0" fontId="59" fillId="100" borderId="0" xfId="0" applyFont="1" applyFill="1" applyBorder="1" applyProtection="1"/>
    <xf numFmtId="0" fontId="59" fillId="0" borderId="0" xfId="0" applyFont="1" applyAlignment="1">
      <alignment horizontal="left"/>
    </xf>
    <xf numFmtId="0" fontId="59" fillId="0" borderId="0" xfId="0" applyFont="1" applyAlignment="1">
      <alignment horizontal="center"/>
    </xf>
  </cellXfs>
  <cellStyles count="402">
    <cellStyle name="20 % - Dekorfärg1" xfId="7" builtinId="30" customBuiltin="1"/>
    <cellStyle name="20 % - Dekorfärg1 2" xfId="275" xr:uid="{00000000-0005-0000-0000-000000000000}"/>
    <cellStyle name="20 % - Dekorfärg2" xfId="8" builtinId="34" customBuiltin="1"/>
    <cellStyle name="20 % - Dekorfärg2 2" xfId="276" xr:uid="{00000000-0005-0000-0000-000001000000}"/>
    <cellStyle name="20 % - Dekorfärg3" xfId="9" builtinId="38" customBuiltin="1"/>
    <cellStyle name="20 % - Dekorfärg3 2" xfId="277" xr:uid="{00000000-0005-0000-0000-000002000000}"/>
    <cellStyle name="20 % - Dekorfärg4" xfId="10" builtinId="42" customBuiltin="1"/>
    <cellStyle name="20 % - Dekorfärg4 2" xfId="278" xr:uid="{00000000-0005-0000-0000-000003000000}"/>
    <cellStyle name="20 % - Dekorfärg5" xfId="11" builtinId="46" customBuiltin="1"/>
    <cellStyle name="20 % - Dekorfärg5 2" xfId="279" xr:uid="{00000000-0005-0000-0000-000004000000}"/>
    <cellStyle name="20 % - Dekorfärg6" xfId="12" builtinId="50" customBuiltin="1"/>
    <cellStyle name="20 % - Dekorfärg6 2" xfId="280" xr:uid="{00000000-0005-0000-0000-000005000000}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20% - Dekorfärg1 2" xfId="366" xr:uid="{00000000-0005-0000-0000-00000C000000}"/>
    <cellStyle name="20% - Dekorfärg2 2" xfId="370" xr:uid="{00000000-0005-0000-0000-00000D000000}"/>
    <cellStyle name="20% - Dekorfärg3 2" xfId="374" xr:uid="{00000000-0005-0000-0000-00000E000000}"/>
    <cellStyle name="20% - Dekorfärg4 2" xfId="378" xr:uid="{00000000-0005-0000-0000-00000F000000}"/>
    <cellStyle name="20% - Dekorfärg5 2" xfId="382" xr:uid="{00000000-0005-0000-0000-000010000000}"/>
    <cellStyle name="20% - Dekorfärg6 2" xfId="386" xr:uid="{00000000-0005-0000-0000-000011000000}"/>
    <cellStyle name="40 % - Dekorfärg1" xfId="19" builtinId="31" customBuiltin="1"/>
    <cellStyle name="40 % - Dekorfärg1 2" xfId="281" xr:uid="{00000000-0005-0000-0000-000012000000}"/>
    <cellStyle name="40 % - Dekorfärg2" xfId="20" builtinId="35" customBuiltin="1"/>
    <cellStyle name="40 % - Dekorfärg2 2" xfId="282" xr:uid="{00000000-0005-0000-0000-000013000000}"/>
    <cellStyle name="40 % - Dekorfärg3" xfId="21" builtinId="39" customBuiltin="1"/>
    <cellStyle name="40 % - Dekorfärg3 2" xfId="283" xr:uid="{00000000-0005-0000-0000-000014000000}"/>
    <cellStyle name="40 % - Dekorfärg4" xfId="22" builtinId="43" customBuiltin="1"/>
    <cellStyle name="40 % - Dekorfärg4 2" xfId="284" xr:uid="{00000000-0005-0000-0000-000015000000}"/>
    <cellStyle name="40 % - Dekorfärg5" xfId="23" builtinId="47" customBuiltin="1"/>
    <cellStyle name="40 % - Dekorfärg5 2" xfId="285" xr:uid="{00000000-0005-0000-0000-000016000000}"/>
    <cellStyle name="40 % - Dekorfärg6" xfId="24" builtinId="51" customBuiltin="1"/>
    <cellStyle name="40 % - Dekorfärg6 2" xfId="286" xr:uid="{00000000-0005-0000-0000-000017000000}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40% - Dekorfärg1 2" xfId="367" xr:uid="{00000000-0005-0000-0000-00001E000000}"/>
    <cellStyle name="40% - Dekorfärg2 2" xfId="371" xr:uid="{00000000-0005-0000-0000-00001F000000}"/>
    <cellStyle name="40% - Dekorfärg3 2" xfId="375" xr:uid="{00000000-0005-0000-0000-000020000000}"/>
    <cellStyle name="40% - Dekorfärg4 2" xfId="379" xr:uid="{00000000-0005-0000-0000-000021000000}"/>
    <cellStyle name="40% - Dekorfärg5 2" xfId="383" xr:uid="{00000000-0005-0000-0000-000022000000}"/>
    <cellStyle name="40% - Dekorfärg6 2" xfId="387" xr:uid="{00000000-0005-0000-0000-000023000000}"/>
    <cellStyle name="60 % - Dekorfärg1" xfId="31" builtinId="32" customBuiltin="1"/>
    <cellStyle name="60 % - Dekorfärg1 2" xfId="287" xr:uid="{00000000-0005-0000-0000-000024000000}"/>
    <cellStyle name="60 % - Dekorfärg2" xfId="32" builtinId="36" customBuiltin="1"/>
    <cellStyle name="60 % - Dekorfärg2 2" xfId="288" xr:uid="{00000000-0005-0000-0000-000025000000}"/>
    <cellStyle name="60 % - Dekorfärg3" xfId="33" builtinId="40" customBuiltin="1"/>
    <cellStyle name="60 % - Dekorfärg3 2" xfId="289" xr:uid="{00000000-0005-0000-0000-000026000000}"/>
    <cellStyle name="60 % - Dekorfärg4" xfId="34" builtinId="44" customBuiltin="1"/>
    <cellStyle name="60 % - Dekorfärg4 2" xfId="290" xr:uid="{00000000-0005-0000-0000-000027000000}"/>
    <cellStyle name="60 % - Dekorfärg5" xfId="35" builtinId="48" customBuiltin="1"/>
    <cellStyle name="60 % - Dekorfärg5 2" xfId="291" xr:uid="{00000000-0005-0000-0000-000028000000}"/>
    <cellStyle name="60 % - Dekorfärg6" xfId="36" builtinId="52" customBuiltin="1"/>
    <cellStyle name="60 % - Dekorfärg6 2" xfId="292" xr:uid="{00000000-0005-0000-0000-000029000000}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60% - Dekorfärg1 2" xfId="368" xr:uid="{00000000-0005-0000-0000-000030000000}"/>
    <cellStyle name="60% - Dekorfärg2 2" xfId="372" xr:uid="{00000000-0005-0000-0000-000031000000}"/>
    <cellStyle name="60% - Dekorfärg3 2" xfId="376" xr:uid="{00000000-0005-0000-0000-000032000000}"/>
    <cellStyle name="60% - Dekorfärg4 2" xfId="380" xr:uid="{00000000-0005-0000-0000-000033000000}"/>
    <cellStyle name="60% - Dekorfärg5 2" xfId="384" xr:uid="{00000000-0005-0000-0000-000034000000}"/>
    <cellStyle name="60% - Dekorfärg6 2" xfId="388" xr:uid="{00000000-0005-0000-0000-000035000000}"/>
    <cellStyle name="Accent1" xfId="37" xr:uid="{00000000-0005-0000-0000-000024000000}"/>
    <cellStyle name="Accent1 - 20%" xfId="293" xr:uid="{00000000-0005-0000-0000-000037000000}"/>
    <cellStyle name="Accent1 - 40%" xfId="294" xr:uid="{00000000-0005-0000-0000-000038000000}"/>
    <cellStyle name="Accent1 - 60%" xfId="295" xr:uid="{00000000-0005-0000-0000-000039000000}"/>
    <cellStyle name="Accent1_Enkät" xfId="296" xr:uid="{00000000-0005-0000-0000-00003A000000}"/>
    <cellStyle name="Accent2" xfId="38" xr:uid="{00000000-0005-0000-0000-000025000000}"/>
    <cellStyle name="Accent2 - 20%" xfId="297" xr:uid="{00000000-0005-0000-0000-00003C000000}"/>
    <cellStyle name="Accent2 - 40%" xfId="298" xr:uid="{00000000-0005-0000-0000-00003D000000}"/>
    <cellStyle name="Accent2 - 60%" xfId="299" xr:uid="{00000000-0005-0000-0000-00003E000000}"/>
    <cellStyle name="Accent2_Enkät" xfId="300" xr:uid="{00000000-0005-0000-0000-00003F000000}"/>
    <cellStyle name="Accent3" xfId="39" xr:uid="{00000000-0005-0000-0000-000026000000}"/>
    <cellStyle name="Accent3 - 20%" xfId="301" xr:uid="{00000000-0005-0000-0000-000041000000}"/>
    <cellStyle name="Accent3 - 40%" xfId="302" xr:uid="{00000000-0005-0000-0000-000042000000}"/>
    <cellStyle name="Accent3 - 60%" xfId="303" xr:uid="{00000000-0005-0000-0000-000043000000}"/>
    <cellStyle name="Accent3_086 och Agresso" xfId="304" xr:uid="{00000000-0005-0000-0000-000044000000}"/>
    <cellStyle name="Accent4" xfId="40" xr:uid="{00000000-0005-0000-0000-000027000000}"/>
    <cellStyle name="Accent4 - 20%" xfId="305" xr:uid="{00000000-0005-0000-0000-000046000000}"/>
    <cellStyle name="Accent4 - 40%" xfId="306" xr:uid="{00000000-0005-0000-0000-000047000000}"/>
    <cellStyle name="Accent4 - 60%" xfId="307" xr:uid="{00000000-0005-0000-0000-000048000000}"/>
    <cellStyle name="Accent4_086 och Agresso" xfId="308" xr:uid="{00000000-0005-0000-0000-000049000000}"/>
    <cellStyle name="Accent5" xfId="41" xr:uid="{00000000-0005-0000-0000-000028000000}"/>
    <cellStyle name="Accent5 - 20%" xfId="309" xr:uid="{00000000-0005-0000-0000-00004B000000}"/>
    <cellStyle name="Accent5 - 40%" xfId="310" xr:uid="{00000000-0005-0000-0000-00004C000000}"/>
    <cellStyle name="Accent5 - 60%" xfId="311" xr:uid="{00000000-0005-0000-0000-00004D000000}"/>
    <cellStyle name="Accent5_086 och Agresso" xfId="312" xr:uid="{00000000-0005-0000-0000-00004E000000}"/>
    <cellStyle name="Accent6" xfId="42" xr:uid="{00000000-0005-0000-0000-000029000000}"/>
    <cellStyle name="Accent6 - 20%" xfId="313" xr:uid="{00000000-0005-0000-0000-000050000000}"/>
    <cellStyle name="Accent6 - 40%" xfId="314" xr:uid="{00000000-0005-0000-0000-000051000000}"/>
    <cellStyle name="Accent6 - 60%" xfId="315" xr:uid="{00000000-0005-0000-0000-000052000000}"/>
    <cellStyle name="Accent6_086 och Agresso" xfId="316" xr:uid="{00000000-0005-0000-0000-000053000000}"/>
    <cellStyle name="Anteckning" xfId="43" builtinId="10" customBuiltin="1"/>
    <cellStyle name="Anteckning 2" xfId="362" xr:uid="{00000000-0005-0000-0000-000054000000}"/>
    <cellStyle name="Anteckning 3" xfId="317" xr:uid="{00000000-0005-0000-0000-000055000000}"/>
    <cellStyle name="Bad" xfId="44" xr:uid="{00000000-0005-0000-0000-00002B000000}"/>
    <cellStyle name="Beräkning" xfId="45" builtinId="22" customBuiltin="1"/>
    <cellStyle name="Beräkning 2" xfId="358" xr:uid="{00000000-0005-0000-0000-000057000000}"/>
    <cellStyle name="Beräkning 3" xfId="318" xr:uid="{00000000-0005-0000-0000-000058000000}"/>
    <cellStyle name="Bra" xfId="46" builtinId="26" customBuiltin="1"/>
    <cellStyle name="Bra 2" xfId="353" xr:uid="{00000000-0005-0000-0000-000059000000}"/>
    <cellStyle name="Bra 3" xfId="319" xr:uid="{00000000-0005-0000-0000-00005A000000}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1 2" xfId="324" xr:uid="{00000000-0005-0000-0000-00005D000000}"/>
    <cellStyle name="Dekorfärg2" xfId="52" builtinId="33" customBuiltin="1"/>
    <cellStyle name="Dekorfärg2 2" xfId="325" xr:uid="{00000000-0005-0000-0000-00005E000000}"/>
    <cellStyle name="Dekorfärg3" xfId="53" builtinId="37" customBuiltin="1"/>
    <cellStyle name="Dekorfärg3 2" xfId="326" xr:uid="{00000000-0005-0000-0000-00005F000000}"/>
    <cellStyle name="Dekorfärg4" xfId="54" builtinId="41" customBuiltin="1"/>
    <cellStyle name="Dekorfärg4 2" xfId="327" xr:uid="{00000000-0005-0000-0000-000060000000}"/>
    <cellStyle name="Dekorfärg5" xfId="55" builtinId="45" customBuiltin="1"/>
    <cellStyle name="Dekorfärg5 2" xfId="328" xr:uid="{00000000-0005-0000-0000-000061000000}"/>
    <cellStyle name="Dekorfärg6" xfId="56" builtinId="49" customBuiltin="1"/>
    <cellStyle name="Dekorfärg6 2" xfId="329" xr:uid="{00000000-0005-0000-0000-000062000000}"/>
    <cellStyle name="Dålig" xfId="49" builtinId="27" customBuiltin="1"/>
    <cellStyle name="Dålig 2" xfId="125" xr:uid="{00000000-0005-0000-0000-000037000000}"/>
    <cellStyle name="Dålig 2 2" xfId="354" xr:uid="{00000000-0005-0000-0000-000063000000}"/>
    <cellStyle name="Dålig 3" xfId="320" xr:uid="{00000000-0005-0000-0000-000064000000}"/>
    <cellStyle name="Emphasis 1" xfId="321" xr:uid="{00000000-0005-0000-0000-000065000000}"/>
    <cellStyle name="Emphasis 2" xfId="322" xr:uid="{00000000-0005-0000-0000-000066000000}"/>
    <cellStyle name="Emphasis 3" xfId="323" xr:uid="{00000000-0005-0000-0000-000067000000}"/>
    <cellStyle name="Explanatory Text" xfId="50" xr:uid="{00000000-0005-0000-0000-000038000000}"/>
    <cellStyle name="Färg1 2" xfId="365" xr:uid="{00000000-0005-0000-0000-000069000000}"/>
    <cellStyle name="Färg2 2" xfId="369" xr:uid="{00000000-0005-0000-0000-00006A000000}"/>
    <cellStyle name="Färg3 2" xfId="373" xr:uid="{00000000-0005-0000-0000-00006B000000}"/>
    <cellStyle name="Färg4 2" xfId="377" xr:uid="{00000000-0005-0000-0000-00006C000000}"/>
    <cellStyle name="Färg5 2" xfId="381" xr:uid="{00000000-0005-0000-0000-00006D000000}"/>
    <cellStyle name="Färg6 2" xfId="385" xr:uid="{00000000-0005-0000-0000-00006E000000}"/>
    <cellStyle name="Förklarande text" xfId="57" builtinId="53" customBuiltin="1"/>
    <cellStyle name="Förklarande text 2" xfId="363" xr:uid="{00000000-0005-0000-0000-00006F000000}"/>
    <cellStyle name="Förklarande text 3" xfId="330" xr:uid="{00000000-0005-0000-0000-000070000000}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data 2" xfId="356" xr:uid="{00000000-0005-0000-0000-000076000000}"/>
    <cellStyle name="Indata 3" xfId="331" xr:uid="{00000000-0005-0000-0000-000077000000}"/>
    <cellStyle name="Input" xfId="64" xr:uid="{00000000-0005-0000-0000-000040000000}"/>
    <cellStyle name="Kontrollcell" xfId="65" builtinId="23" customBuiltin="1"/>
    <cellStyle name="Kontrollcell 2" xfId="360" xr:uid="{00000000-0005-0000-0000-000079000000}"/>
    <cellStyle name="Kontrollcell 3" xfId="332" xr:uid="{00000000-0005-0000-0000-00007A000000}"/>
    <cellStyle name="Linked Cell" xfId="66" xr:uid="{00000000-0005-0000-0000-000042000000}"/>
    <cellStyle name="Länkad cell" xfId="67" builtinId="24" customBuiltin="1"/>
    <cellStyle name="Länkad cell 2" xfId="359" xr:uid="{00000000-0005-0000-0000-00007C000000}"/>
    <cellStyle name="Länkad cell 3" xfId="333" xr:uid="{00000000-0005-0000-0000-00007D000000}"/>
    <cellStyle name="Neutral" xfId="68" builtinId="28" customBuiltin="1"/>
    <cellStyle name="Neutral 2" xfId="355" xr:uid="{00000000-0005-0000-0000-00007E000000}"/>
    <cellStyle name="Neutral 3" xfId="334" xr:uid="{00000000-0005-0000-0000-00007F000000}"/>
    <cellStyle name="Normal" xfId="0" builtinId="0"/>
    <cellStyle name="Normal 10" xfId="146" xr:uid="{00000000-0005-0000-0000-000046000000}"/>
    <cellStyle name="Normal 10 2" xfId="396" xr:uid="{00000000-0005-0000-0000-000081000000}"/>
    <cellStyle name="Normal 11" xfId="147" xr:uid="{00000000-0005-0000-0000-000047000000}"/>
    <cellStyle name="Normal 11 2" xfId="397" xr:uid="{00000000-0005-0000-0000-000082000000}"/>
    <cellStyle name="Normal 12" xfId="148" xr:uid="{00000000-0005-0000-0000-000048000000}"/>
    <cellStyle name="Normal 12 2" xfId="398" xr:uid="{00000000-0005-0000-0000-000083000000}"/>
    <cellStyle name="Normal 13" xfId="159" xr:uid="{00000000-0005-0000-0000-000049000000}"/>
    <cellStyle name="Normal 13 2" xfId="399" xr:uid="{00000000-0005-0000-0000-000084000000}"/>
    <cellStyle name="Normal 14" xfId="167" xr:uid="{00000000-0005-0000-0000-00004A000000}"/>
    <cellStyle name="Normal 14 2" xfId="400" xr:uid="{00000000-0005-0000-0000-000086000000}"/>
    <cellStyle name="Normal 14 3" xfId="274" xr:uid="{00000000-0005-0000-0000-000085000000}"/>
    <cellStyle name="Normal 15" xfId="172" xr:uid="{00000000-0005-0000-0000-00004B000000}"/>
    <cellStyle name="Normal 15 2" xfId="401" xr:uid="{00000000-0005-0000-0000-00000001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10" xfId="347" xr:uid="{00000000-0005-0000-0000-000087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 4" xfId="389" xr:uid="{00000000-0005-0000-0000-000088000000}"/>
    <cellStyle name="Normal 30" xfId="255" xr:uid="{00000000-0005-0000-0000-000086000000}"/>
    <cellStyle name="Normal 31" xfId="272" xr:uid="{00000000-0005-0000-0000-000071010000}"/>
    <cellStyle name="Normal 4" xfId="134" xr:uid="{00000000-0005-0000-0000-000087000000}"/>
    <cellStyle name="Normal 4 2" xfId="183" xr:uid="{00000000-0005-0000-0000-000088000000}"/>
    <cellStyle name="Normal 4 3" xfId="390" xr:uid="{00000000-0005-0000-0000-000089000000}"/>
    <cellStyle name="Normal 5" xfId="136" xr:uid="{00000000-0005-0000-0000-000089000000}"/>
    <cellStyle name="Normal 5 2" xfId="201" xr:uid="{00000000-0005-0000-0000-00008A000000}"/>
    <cellStyle name="Normal 5 3" xfId="391" xr:uid="{00000000-0005-0000-0000-00008A000000}"/>
    <cellStyle name="Normal 6" xfId="138" xr:uid="{00000000-0005-0000-0000-00008B000000}"/>
    <cellStyle name="Normal 6 2" xfId="198" xr:uid="{00000000-0005-0000-0000-00008C000000}"/>
    <cellStyle name="Normal 6 3" xfId="392" xr:uid="{00000000-0005-0000-0000-00008B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7 4" xfId="393" xr:uid="{00000000-0005-0000-0000-00008C000000}"/>
    <cellStyle name="Normal 8" xfId="142" xr:uid="{00000000-0005-0000-0000-000090000000}"/>
    <cellStyle name="Normal 8 2" xfId="394" xr:uid="{00000000-0005-0000-0000-00008D000000}"/>
    <cellStyle name="Normal 9" xfId="144" xr:uid="{00000000-0005-0000-0000-000091000000}"/>
    <cellStyle name="Normal 9 2" xfId="395" xr:uid="{00000000-0005-0000-0000-00008E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" xfId="270" builtinId="5"/>
    <cellStyle name="Procent 2" xfId="126" xr:uid="{00000000-0005-0000-0000-000095000000}"/>
    <cellStyle name="Procent 3" xfId="273" xr:uid="{00000000-0005-0000-0000-000081010000}"/>
    <cellStyle name="Rubrik" xfId="72" builtinId="15" customBuiltin="1"/>
    <cellStyle name="Rubrik 1" xfId="73" builtinId="16" customBuiltin="1"/>
    <cellStyle name="Rubrik 1 2" xfId="349" xr:uid="{00000000-0005-0000-0000-000093000000}"/>
    <cellStyle name="Rubrik 1 3" xfId="336" xr:uid="{00000000-0005-0000-0000-000094000000}"/>
    <cellStyle name="Rubrik 2" xfId="74" builtinId="17" customBuiltin="1"/>
    <cellStyle name="Rubrik 2 2" xfId="350" xr:uid="{00000000-0005-0000-0000-000095000000}"/>
    <cellStyle name="Rubrik 2 3" xfId="337" xr:uid="{00000000-0005-0000-0000-000096000000}"/>
    <cellStyle name="Rubrik 3" xfId="75" builtinId="18" customBuiltin="1"/>
    <cellStyle name="Rubrik 3 2" xfId="351" xr:uid="{00000000-0005-0000-0000-000097000000}"/>
    <cellStyle name="Rubrik 3 3" xfId="338" xr:uid="{00000000-0005-0000-0000-000098000000}"/>
    <cellStyle name="Rubrik 4" xfId="76" builtinId="19" customBuiltin="1"/>
    <cellStyle name="Rubrik 4 2" xfId="352" xr:uid="{00000000-0005-0000-0000-000099000000}"/>
    <cellStyle name="Rubrik 4 3" xfId="339" xr:uid="{00000000-0005-0000-0000-00009A000000}"/>
    <cellStyle name="Rubrik 5" xfId="348" xr:uid="{00000000-0005-0000-0000-00009B000000}"/>
    <cellStyle name="Rubrik 6" xfId="335" xr:uid="{00000000-0005-0000-0000-00009C000000}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inputData" xfId="340" xr:uid="{00000000-0005-0000-0000-0000B9000000}"/>
    <cellStyle name="SAPBEXItemHeader" xfId="341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assignedItem" xfId="342" xr:uid="{00000000-0005-0000-0000-0000C4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heet Title" xfId="343" xr:uid="{00000000-0005-0000-0000-0000C6000000}"/>
    <cellStyle name="Style 25" xfId="115" xr:uid="{00000000-0005-0000-0000-0000C7000000}"/>
    <cellStyle name="Summa" xfId="116" builtinId="25" customBuiltin="1"/>
    <cellStyle name="Summa 2" xfId="364" xr:uid="{00000000-0005-0000-0000-0000C8000000}"/>
    <cellStyle name="Summa 3" xfId="344" xr:uid="{00000000-0005-0000-0000-0000C9000000}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Utdata 2" xfId="357" xr:uid="{00000000-0005-0000-0000-0000CD000000}"/>
    <cellStyle name="Utdata 3" xfId="345" xr:uid="{00000000-0005-0000-0000-0000CE000000}"/>
    <cellStyle name="Valuta (0)_LSPmm" xfId="121" xr:uid="{00000000-0005-0000-0000-00000B010000}"/>
    <cellStyle name="Varningstext" xfId="123" builtinId="11" customBuiltin="1"/>
    <cellStyle name="Varningstext 2" xfId="361" xr:uid="{00000000-0005-0000-0000-0000D1000000}"/>
    <cellStyle name="Varningstext 3" xfId="346" xr:uid="{00000000-0005-0000-0000-0000D2000000}"/>
    <cellStyle name="Viktigt värde" xfId="271" xr:uid="{FC7F3214-CFF9-4251-B0EB-E69FD4693888}"/>
    <cellStyle name="Warning Text" xfId="122" xr:uid="{00000000-0005-0000-0000-00000C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347.82549999999998</c:v>
                </c:pt>
                <c:pt idx="5">
                  <c:v>361.47899999999998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23.481999999999999</c:v>
                </c:pt>
                <c:pt idx="5">
                  <c:v>23.414999999999999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55.05668061015119</c:v>
                </c:pt>
                <c:pt idx="5">
                  <c:v>65.891499999999994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Diagram!$F$18:$O$18</c15:sqref>
                  </c15:fullRef>
                </c:ext>
              </c:extLst>
              <c:f>Diagram!$G$18:$O$18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Diagram!$F$19:$O$19</c15:sqref>
                  </c15:fullRef>
                </c:ext>
              </c:extLst>
              <c:f>Diagram!$G$19:$O$19</c:f>
              <c:numCache>
                <c:formatCode>#,##0</c:formatCode>
                <c:ptCount val="9"/>
                <c:pt idx="0">
                  <c:v>317.6277</c:v>
                </c:pt>
                <c:pt idx="1">
                  <c:v>329.3646</c:v>
                </c:pt>
                <c:pt idx="2">
                  <c:v>334.56310000000002</c:v>
                </c:pt>
                <c:pt idx="3">
                  <c:v>347.82549999999998</c:v>
                </c:pt>
                <c:pt idx="4">
                  <c:v>361.47899999999998</c:v>
                </c:pt>
                <c:pt idx="5">
                  <c:v>368.87</c:v>
                </c:pt>
                <c:pt idx="6">
                  <c:v>381.839</c:v>
                </c:pt>
                <c:pt idx="7">
                  <c:v>396.721</c:v>
                </c:pt>
                <c:pt idx="8">
                  <c:v>418.64600000000002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Diagram!$F$18:$O$18</c15:sqref>
                  </c15:fullRef>
                </c:ext>
              </c:extLst>
              <c:f>Diagram!$G$18:$O$18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Diagram!$F$20:$O$20</c15:sqref>
                  </c15:fullRef>
                </c:ext>
              </c:extLst>
              <c:f>Diagram!$G$20:$O$20</c:f>
              <c:numCache>
                <c:formatCode>#,##0</c:formatCode>
                <c:ptCount val="9"/>
                <c:pt idx="0">
                  <c:v>11.7149</c:v>
                </c:pt>
                <c:pt idx="1">
                  <c:v>15.016400000000001</c:v>
                </c:pt>
                <c:pt idx="2">
                  <c:v>17.837</c:v>
                </c:pt>
                <c:pt idx="3">
                  <c:v>23.481999999999999</c:v>
                </c:pt>
                <c:pt idx="4">
                  <c:v>23.414999999999999</c:v>
                </c:pt>
                <c:pt idx="5">
                  <c:v>26.875</c:v>
                </c:pt>
                <c:pt idx="6">
                  <c:v>31.154</c:v>
                </c:pt>
                <c:pt idx="7">
                  <c:v>34.186</c:v>
                </c:pt>
                <c:pt idx="8">
                  <c:v>37.750999999999998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Diagram!$F$18:$O$18</c15:sqref>
                  </c15:fullRef>
                </c:ext>
              </c:extLst>
              <c:f>Diagram!$G$18:$O$18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Diagram!$F$21:$O$21</c15:sqref>
                  </c15:fullRef>
                </c:ext>
              </c:extLst>
              <c:f>Diagram!$G$21:$O$21</c:f>
              <c:numCache>
                <c:formatCode>#,##0</c:formatCode>
                <c:ptCount val="9"/>
                <c:pt idx="0">
                  <c:v>42.220255433693119</c:v>
                </c:pt>
                <c:pt idx="1">
                  <c:v>44.545709187318408</c:v>
                </c:pt>
                <c:pt idx="2">
                  <c:v>46.326924687511593</c:v>
                </c:pt>
                <c:pt idx="3">
                  <c:v>55.05668061015119</c:v>
                </c:pt>
                <c:pt idx="4">
                  <c:v>65.891499999999994</c:v>
                </c:pt>
                <c:pt idx="5">
                  <c:v>71.584699999999998</c:v>
                </c:pt>
                <c:pt idx="6">
                  <c:v>72.804699999999997</c:v>
                </c:pt>
                <c:pt idx="7">
                  <c:v>68.509200000000007</c:v>
                </c:pt>
                <c:pt idx="8">
                  <c:v>67.233500000000006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Diagram!$F$18:$O$18</c15:sqref>
                  </c15:fullRef>
                </c:ext>
              </c:extLst>
              <c:f>Diagram!$G$18:$O$18</c:f>
              <c:numCache>
                <c:formatCode>General</c:formatCod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Diagram!$F$22:$O$22</c15:sqref>
                  </c15:fullRef>
                </c:ext>
              </c:extLst>
              <c:f>Diagram!$G$22:$O$22</c:f>
              <c:numCache>
                <c:formatCode>#,##0</c:formatCode>
                <c:ptCount val="9"/>
                <c:pt idx="0">
                  <c:v>371.56285543369313</c:v>
                </c:pt>
                <c:pt idx="1">
                  <c:v>388.92670918731835</c:v>
                </c:pt>
                <c:pt idx="2">
                  <c:v>398.72702468751163</c:v>
                </c:pt>
                <c:pt idx="3">
                  <c:v>426.36418061015121</c:v>
                </c:pt>
                <c:pt idx="4">
                  <c:v>450.78550000000001</c:v>
                </c:pt>
                <c:pt idx="5">
                  <c:v>467.3297</c:v>
                </c:pt>
                <c:pt idx="6">
                  <c:v>485.79769999999996</c:v>
                </c:pt>
                <c:pt idx="7">
                  <c:v>499.4162</c:v>
                </c:pt>
                <c:pt idx="8">
                  <c:v>523.63049999999998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64833049293495848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="90" zoomScaleNormal="90" workbookViewId="0">
      <pane xSplit="1" ySplit="3" topLeftCell="B175" activePane="bottomRight" state="frozen"/>
      <selection pane="topRight" activeCell="B1" sqref="B1"/>
      <selection pane="bottomLeft" activeCell="A4" sqref="A4"/>
      <selection pane="bottomRight" activeCell="J187" sqref="J187"/>
    </sheetView>
  </sheetViews>
  <sheetFormatPr defaultColWidth="9.109375" defaultRowHeight="13.2" x14ac:dyDescent="0.25"/>
  <cols>
    <col min="1" max="1" width="0.44140625" style="6" customWidth="1"/>
    <col min="2" max="2" width="2.5546875" style="6" customWidth="1"/>
    <col min="3" max="3" width="1.6640625" style="6" customWidth="1"/>
    <col min="4" max="4" width="2" style="6" customWidth="1"/>
    <col min="5" max="5" width="47.109375" style="6" customWidth="1"/>
    <col min="6" max="11" width="13.6640625" style="6" customWidth="1"/>
    <col min="12" max="13" width="13.44140625" style="6" customWidth="1"/>
    <col min="14" max="14" width="13.88671875" style="6" customWidth="1"/>
    <col min="15" max="15" width="14.6640625" style="6" customWidth="1"/>
    <col min="16" max="16384" width="9.109375" style="6"/>
  </cols>
  <sheetData>
    <row r="1" spans="1:15" s="3" customFormat="1" ht="17.399999999999999" x14ac:dyDescent="0.3">
      <c r="A1" s="22" t="s">
        <v>0</v>
      </c>
    </row>
    <row r="2" spans="1:15" s="3" customFormat="1" ht="13.5" customHeight="1" x14ac:dyDescent="0.3">
      <c r="A2" s="23"/>
      <c r="C2" s="21"/>
      <c r="D2" s="21"/>
      <c r="E2" s="21"/>
    </row>
    <row r="3" spans="1:15" s="3" customFormat="1" ht="15.6" x14ac:dyDescent="0.3">
      <c r="A3" s="24" t="s">
        <v>1</v>
      </c>
      <c r="B3" s="21"/>
      <c r="C3" s="21"/>
      <c r="D3" s="21"/>
      <c r="E3" s="2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</row>
    <row r="4" spans="1:15" ht="15.6" x14ac:dyDescent="0.3">
      <c r="A4" s="8"/>
      <c r="B4" s="21"/>
      <c r="C4" s="21"/>
      <c r="D4" s="21"/>
      <c r="E4" s="21"/>
    </row>
    <row r="5" spans="1:15" ht="15.6" x14ac:dyDescent="0.3">
      <c r="A5" s="8"/>
      <c r="B5" s="21" t="s">
        <v>2</v>
      </c>
      <c r="C5" s="21"/>
      <c r="D5" s="21"/>
      <c r="E5" s="21"/>
      <c r="F5" s="17">
        <v>4.8449725571437341</v>
      </c>
      <c r="G5" s="17">
        <v>3.8208242024225347</v>
      </c>
      <c r="H5" s="17">
        <v>0.77933029937333753</v>
      </c>
      <c r="I5" s="64">
        <v>6.1001145727253236</v>
      </c>
      <c r="J5" s="64">
        <v>6.422159015780049</v>
      </c>
      <c r="K5" s="64">
        <v>4.772139779588036</v>
      </c>
      <c r="L5" s="64">
        <v>3.9457473459614034</v>
      </c>
      <c r="M5" s="64">
        <v>5.1187090859734274</v>
      </c>
      <c r="N5" s="64">
        <v>5.7076155883917679</v>
      </c>
      <c r="O5" s="64">
        <v>4.9191234844357057</v>
      </c>
    </row>
    <row r="6" spans="1:15" ht="15.6" x14ac:dyDescent="0.3">
      <c r="A6" s="8"/>
      <c r="B6" s="21" t="s">
        <v>3</v>
      </c>
      <c r="C6" s="21"/>
      <c r="D6" s="21"/>
      <c r="E6" s="21"/>
      <c r="F6" s="17">
        <v>2.7519051651142989</v>
      </c>
      <c r="G6" s="17">
        <v>3.9142974866089864</v>
      </c>
      <c r="H6" s="17">
        <v>4.6292663789721411</v>
      </c>
      <c r="I6" s="64">
        <v>2.887139107611536</v>
      </c>
      <c r="J6" s="64">
        <v>3.9358600583090375</v>
      </c>
      <c r="K6" s="64">
        <v>2.7699859747545741</v>
      </c>
      <c r="L6" s="64">
        <v>3.8553394745820313</v>
      </c>
      <c r="M6" s="64">
        <v>3.942181340341655</v>
      </c>
      <c r="N6" s="64">
        <v>3.9190897597977337</v>
      </c>
      <c r="O6" s="64">
        <v>3.8017031630170228</v>
      </c>
    </row>
    <row r="7" spans="1:15" ht="15.6" x14ac:dyDescent="0.3">
      <c r="A7" s="8"/>
      <c r="B7" s="21"/>
      <c r="C7" s="21"/>
      <c r="D7" s="21"/>
      <c r="E7" s="21"/>
      <c r="F7" s="3"/>
      <c r="G7" s="3"/>
      <c r="H7" s="3"/>
      <c r="I7" s="65"/>
      <c r="J7" s="65"/>
      <c r="K7" s="65"/>
      <c r="L7" s="65"/>
      <c r="M7" s="65"/>
      <c r="N7" s="65"/>
      <c r="O7" s="65"/>
    </row>
    <row r="8" spans="1:15" ht="15.6" x14ac:dyDescent="0.3">
      <c r="A8" s="8"/>
      <c r="B8" s="21" t="s">
        <v>4</v>
      </c>
      <c r="C8" s="21"/>
      <c r="D8" s="21"/>
      <c r="E8" s="21"/>
      <c r="F8" s="17">
        <v>1.502305817910865</v>
      </c>
      <c r="G8" s="17">
        <v>0.66265896871218199</v>
      </c>
      <c r="H8" s="17">
        <v>-1.235784535940232</v>
      </c>
      <c r="I8" s="64">
        <v>0.94791458790659533</v>
      </c>
      <c r="J8" s="64">
        <v>2.7379658001383866</v>
      </c>
      <c r="K8" s="64">
        <v>1.6259380411776103</v>
      </c>
      <c r="L8" s="64">
        <v>-0.29537063334280633</v>
      </c>
      <c r="M8" s="64">
        <v>0.70643194895461114</v>
      </c>
      <c r="N8" s="64">
        <v>1.397295921253594</v>
      </c>
      <c r="O8" s="64">
        <v>0.98378338168565449</v>
      </c>
    </row>
    <row r="9" spans="1:15" ht="15.6" x14ac:dyDescent="0.3">
      <c r="A9" s="8"/>
      <c r="B9" s="21" t="s">
        <v>5</v>
      </c>
      <c r="C9" s="21"/>
      <c r="D9" s="21"/>
      <c r="E9" s="21"/>
      <c r="F9" s="4">
        <v>5040.3</v>
      </c>
      <c r="G9" s="4">
        <v>5073.7</v>
      </c>
      <c r="H9" s="4">
        <v>5011</v>
      </c>
      <c r="I9" s="66">
        <v>5058.5</v>
      </c>
      <c r="J9" s="66">
        <v>5197</v>
      </c>
      <c r="K9" s="66">
        <v>5281.5</v>
      </c>
      <c r="L9" s="66">
        <v>5265.9</v>
      </c>
      <c r="M9" s="66">
        <v>5303.1</v>
      </c>
      <c r="N9" s="66">
        <v>5377.2</v>
      </c>
      <c r="O9" s="66">
        <v>5430.1</v>
      </c>
    </row>
    <row r="10" spans="1:15" ht="15.6" x14ac:dyDescent="0.3">
      <c r="A10" s="8"/>
      <c r="B10" s="21"/>
      <c r="C10" s="21"/>
      <c r="D10" s="21"/>
      <c r="E10" s="21"/>
      <c r="F10" s="3"/>
      <c r="G10" s="3"/>
      <c r="H10" s="3"/>
      <c r="I10" s="65"/>
      <c r="J10" s="65"/>
      <c r="K10" s="65"/>
      <c r="L10" s="65"/>
      <c r="M10" s="65"/>
      <c r="N10" s="65"/>
      <c r="O10" s="65"/>
    </row>
    <row r="11" spans="1:15" ht="15.6" x14ac:dyDescent="0.3">
      <c r="A11" s="8"/>
      <c r="B11" s="21" t="s">
        <v>6</v>
      </c>
      <c r="C11" s="21"/>
      <c r="D11" s="21"/>
      <c r="E11" s="21"/>
      <c r="F11" s="17">
        <v>6.5156910750055639</v>
      </c>
      <c r="G11" s="17">
        <v>6.9660407804019355</v>
      </c>
      <c r="H11" s="17">
        <v>8.5351829880441734</v>
      </c>
      <c r="I11" s="64">
        <v>8.8114938799055391</v>
      </c>
      <c r="J11" s="64">
        <v>7.4690643639277132</v>
      </c>
      <c r="K11" s="64">
        <v>7.5367647058823524</v>
      </c>
      <c r="L11" s="64">
        <v>8.2165516279718318</v>
      </c>
      <c r="M11" s="64">
        <v>8.3365022297507529</v>
      </c>
      <c r="N11" s="64">
        <v>7.727023131306197</v>
      </c>
      <c r="O11" s="64">
        <v>7.295045583364633</v>
      </c>
    </row>
    <row r="12" spans="1:15" ht="15.6" x14ac:dyDescent="0.3">
      <c r="A12" s="8"/>
      <c r="B12" s="21"/>
      <c r="C12" s="21"/>
      <c r="D12" s="21"/>
      <c r="E12" s="21"/>
      <c r="F12" s="3"/>
      <c r="G12" s="3"/>
      <c r="H12" s="3"/>
      <c r="I12" s="65"/>
      <c r="J12" s="65"/>
      <c r="K12" s="65"/>
      <c r="L12" s="65"/>
      <c r="M12" s="65"/>
      <c r="N12" s="65"/>
      <c r="O12" s="65"/>
    </row>
    <row r="13" spans="1:15" ht="15.6" x14ac:dyDescent="0.3">
      <c r="A13" s="8"/>
      <c r="B13" s="21" t="s">
        <v>7</v>
      </c>
      <c r="C13" s="21"/>
      <c r="D13" s="21"/>
      <c r="E13" s="21"/>
      <c r="F13" s="17">
        <v>1.9527490608798104</v>
      </c>
      <c r="G13" s="17">
        <v>1.7844092570036496</v>
      </c>
      <c r="H13" s="17">
        <v>0.49661939807337241</v>
      </c>
      <c r="I13" s="64">
        <v>2.1642057632769607</v>
      </c>
      <c r="J13" s="64">
        <v>8.3685422069407664</v>
      </c>
      <c r="K13" s="64">
        <v>8.5612110456830806</v>
      </c>
      <c r="L13" s="64">
        <v>4.1461300309597604</v>
      </c>
      <c r="M13" s="64">
        <v>1.0796927394230549</v>
      </c>
      <c r="N13" s="64">
        <v>1.7810507493588812</v>
      </c>
      <c r="O13" s="64">
        <v>2.1243643088303177</v>
      </c>
    </row>
    <row r="14" spans="1:15" ht="15.6" x14ac:dyDescent="0.3">
      <c r="A14" s="8"/>
      <c r="B14" s="21"/>
      <c r="C14" s="21"/>
      <c r="D14" s="21"/>
      <c r="E14" s="21"/>
      <c r="F14" s="3"/>
      <c r="G14" s="3"/>
      <c r="H14" s="3"/>
      <c r="I14" s="65"/>
      <c r="J14" s="65"/>
      <c r="K14" s="65"/>
      <c r="L14" s="65"/>
      <c r="M14" s="65"/>
      <c r="N14" s="65"/>
      <c r="O14" s="65"/>
    </row>
    <row r="15" spans="1:15" ht="15.6" x14ac:dyDescent="0.3">
      <c r="A15" s="8"/>
      <c r="B15" s="21" t="s">
        <v>8</v>
      </c>
      <c r="C15" s="21"/>
      <c r="D15" s="21"/>
      <c r="E15" s="21"/>
      <c r="F15" s="18">
        <v>170.73</v>
      </c>
      <c r="G15" s="18">
        <v>175.96</v>
      </c>
      <c r="H15" s="18">
        <v>182.58</v>
      </c>
      <c r="I15" s="67">
        <v>186.52</v>
      </c>
      <c r="J15" s="67">
        <v>194.19</v>
      </c>
      <c r="K15" s="67">
        <v>203.13</v>
      </c>
      <c r="L15" s="67">
        <v>208.41</v>
      </c>
      <c r="M15" s="67">
        <v>215.42</v>
      </c>
      <c r="N15" s="67">
        <v>224.95</v>
      </c>
      <c r="O15" s="67">
        <v>236.07</v>
      </c>
    </row>
    <row r="16" spans="1:15" ht="15.6" x14ac:dyDescent="0.3">
      <c r="A16" s="8"/>
      <c r="B16" s="21" t="s">
        <v>9</v>
      </c>
      <c r="C16" s="21"/>
      <c r="D16" s="21"/>
      <c r="E16" s="21"/>
      <c r="F16" s="18"/>
      <c r="G16" s="19"/>
      <c r="H16" s="18"/>
      <c r="I16" s="69"/>
      <c r="J16" s="63"/>
      <c r="K16" s="63"/>
      <c r="L16" s="63"/>
      <c r="M16" s="63"/>
      <c r="N16" s="63"/>
      <c r="O16" s="63"/>
    </row>
    <row r="17" spans="1:15" ht="15.6" x14ac:dyDescent="0.3">
      <c r="A17" s="8"/>
      <c r="B17" s="3"/>
      <c r="C17" s="21"/>
      <c r="D17" s="21"/>
      <c r="E17" s="21"/>
      <c r="F17" s="20"/>
      <c r="G17" s="20"/>
      <c r="H17" s="20"/>
      <c r="I17" s="68"/>
      <c r="J17" s="68"/>
      <c r="K17" s="68"/>
      <c r="L17" s="68"/>
      <c r="M17" s="68"/>
      <c r="N17" s="68"/>
      <c r="O17" s="68"/>
    </row>
    <row r="18" spans="1:15" ht="15.6" x14ac:dyDescent="0.3">
      <c r="A18" s="8"/>
      <c r="B18" s="21" t="s">
        <v>10</v>
      </c>
      <c r="C18" s="21"/>
      <c r="D18" s="21"/>
      <c r="E18" s="21"/>
      <c r="F18" s="4">
        <v>45500</v>
      </c>
      <c r="G18" s="4">
        <v>46500</v>
      </c>
      <c r="H18" s="4">
        <v>47300</v>
      </c>
      <c r="I18" s="66">
        <v>47600</v>
      </c>
      <c r="J18" s="66">
        <v>48300</v>
      </c>
      <c r="K18" s="66">
        <v>52500</v>
      </c>
      <c r="L18" s="66">
        <v>57300</v>
      </c>
      <c r="M18" s="66">
        <v>59700</v>
      </c>
      <c r="N18" s="66">
        <v>60300</v>
      </c>
      <c r="O18" s="66">
        <v>61400</v>
      </c>
    </row>
    <row r="19" spans="1:15" ht="15.6" x14ac:dyDescent="0.3">
      <c r="A19" s="8"/>
      <c r="B19" s="21" t="s">
        <v>11</v>
      </c>
      <c r="C19" s="21"/>
      <c r="D19" s="21"/>
      <c r="E19" s="21"/>
      <c r="F19" s="4">
        <v>62500</v>
      </c>
      <c r="G19" s="4">
        <v>64400</v>
      </c>
      <c r="H19" s="4">
        <v>66800</v>
      </c>
      <c r="I19" s="66">
        <v>68200</v>
      </c>
      <c r="J19" s="66">
        <v>71000</v>
      </c>
      <c r="K19" s="66">
        <v>74300</v>
      </c>
      <c r="L19" s="66">
        <v>76200</v>
      </c>
      <c r="M19" s="66">
        <v>78800</v>
      </c>
      <c r="N19" s="66">
        <v>82300</v>
      </c>
      <c r="O19" s="66">
        <v>86400</v>
      </c>
    </row>
    <row r="20" spans="1:15" ht="15.6" x14ac:dyDescent="0.3">
      <c r="A20" s="8"/>
      <c r="B20" s="21"/>
      <c r="C20" s="21"/>
      <c r="D20" s="21"/>
      <c r="E20" s="21"/>
      <c r="F20" s="3"/>
      <c r="G20" s="3"/>
      <c r="H20" s="3"/>
      <c r="I20" s="65"/>
      <c r="J20" s="65"/>
      <c r="K20" s="65"/>
      <c r="L20" s="65"/>
      <c r="M20" s="65"/>
      <c r="N20" s="65"/>
      <c r="O20" s="65"/>
    </row>
    <row r="21" spans="1:15" ht="15.6" x14ac:dyDescent="0.3">
      <c r="A21" s="8"/>
      <c r="B21" s="21" t="s">
        <v>12</v>
      </c>
      <c r="C21" s="21"/>
      <c r="D21" s="21"/>
      <c r="E21" s="21"/>
      <c r="F21" s="17">
        <v>0.9462713205704576</v>
      </c>
      <c r="G21" s="17">
        <v>1.5595549847380541</v>
      </c>
      <c r="H21" s="17">
        <v>1.5356063592169233</v>
      </c>
      <c r="I21" s="64">
        <v>1.2422561182731329</v>
      </c>
      <c r="J21" s="64">
        <v>1.6376156316403323</v>
      </c>
      <c r="K21" s="64">
        <v>3.9251131790744465</v>
      </c>
      <c r="L21" s="64">
        <v>4.4348312737283235</v>
      </c>
      <c r="M21" s="64">
        <v>2</v>
      </c>
      <c r="N21" s="64">
        <v>2</v>
      </c>
      <c r="O21" s="64">
        <v>2</v>
      </c>
    </row>
    <row r="22" spans="1:15" ht="15.6" x14ac:dyDescent="0.3">
      <c r="A22" s="8"/>
      <c r="B22" s="21"/>
      <c r="C22" s="21"/>
      <c r="D22" s="21"/>
      <c r="E22" s="21"/>
      <c r="F22" s="3"/>
      <c r="G22" s="3"/>
      <c r="H22" s="3"/>
      <c r="I22" s="65"/>
      <c r="J22" s="65"/>
      <c r="K22" s="65"/>
      <c r="L22" s="65"/>
      <c r="M22" s="65"/>
      <c r="N22" s="65"/>
      <c r="O22" s="65"/>
    </row>
    <row r="23" spans="1:15" ht="15.6" x14ac:dyDescent="0.3">
      <c r="A23" s="8"/>
      <c r="B23" s="21" t="s">
        <v>13</v>
      </c>
      <c r="C23" s="21"/>
      <c r="D23" s="21"/>
      <c r="E23" s="21"/>
      <c r="F23" s="17">
        <v>-0.69</v>
      </c>
      <c r="G23" s="17">
        <v>-0.42</v>
      </c>
      <c r="H23" s="17">
        <v>-0.14000000000000001</v>
      </c>
      <c r="I23" s="64">
        <v>-0.19</v>
      </c>
      <c r="J23" s="64">
        <v>0.74</v>
      </c>
      <c r="K23" s="64">
        <v>3.6</v>
      </c>
      <c r="L23" s="64">
        <v>4.0199999999999996</v>
      </c>
      <c r="M23" s="64">
        <v>2.6</v>
      </c>
      <c r="N23" s="64">
        <v>2.2999999999999998</v>
      </c>
      <c r="O23" s="64">
        <v>2.2999999999999998</v>
      </c>
    </row>
    <row r="24" spans="1:15" ht="15.6" x14ac:dyDescent="0.3">
      <c r="A24" s="8"/>
      <c r="B24" s="21" t="s">
        <v>14</v>
      </c>
      <c r="C24" s="21"/>
      <c r="D24" s="21"/>
      <c r="E24" s="21"/>
      <c r="F24" s="17">
        <v>-0.68</v>
      </c>
      <c r="G24" s="17">
        <v>-0.41</v>
      </c>
      <c r="H24" s="17">
        <v>-0.15</v>
      </c>
      <c r="I24" s="64">
        <v>-0.18</v>
      </c>
      <c r="J24" s="64">
        <v>0.88</v>
      </c>
      <c r="K24" s="64">
        <v>3.58</v>
      </c>
      <c r="L24" s="64">
        <v>3.9</v>
      </c>
      <c r="M24" s="64">
        <v>2.52</v>
      </c>
      <c r="N24" s="64">
        <v>2.33</v>
      </c>
      <c r="O24" s="64">
        <v>2.33</v>
      </c>
    </row>
    <row r="25" spans="1:15" ht="15.6" x14ac:dyDescent="0.3">
      <c r="A25" s="8"/>
      <c r="B25" s="21" t="s">
        <v>15</v>
      </c>
      <c r="C25" s="21"/>
      <c r="D25" s="21"/>
      <c r="E25" s="21"/>
      <c r="F25" s="17">
        <v>0.08</v>
      </c>
      <c r="G25" s="17">
        <v>-0.35</v>
      </c>
      <c r="H25" s="17">
        <v>-0.28999999999999998</v>
      </c>
      <c r="I25" s="64">
        <v>-0.04</v>
      </c>
      <c r="J25" s="64">
        <v>1.57</v>
      </c>
      <c r="K25" s="64">
        <v>2.72</v>
      </c>
      <c r="L25" s="64">
        <v>2.91</v>
      </c>
      <c r="M25" s="64">
        <v>2.67</v>
      </c>
      <c r="N25" s="64">
        <v>2.65</v>
      </c>
      <c r="O25" s="64">
        <v>2.65</v>
      </c>
    </row>
    <row r="26" spans="1:15" ht="15.6" x14ac:dyDescent="0.3">
      <c r="A26" s="8"/>
      <c r="B26" s="21" t="s">
        <v>16</v>
      </c>
      <c r="C26" s="21"/>
      <c r="D26" s="21"/>
      <c r="E26" s="21"/>
      <c r="F26" s="17">
        <v>0.65</v>
      </c>
      <c r="G26" s="17">
        <v>0.09</v>
      </c>
      <c r="H26" s="17">
        <v>-0.04</v>
      </c>
      <c r="I26" s="64">
        <v>0.27</v>
      </c>
      <c r="J26" s="64">
        <v>1.52</v>
      </c>
      <c r="K26" s="64">
        <v>2.59</v>
      </c>
      <c r="L26" s="64">
        <v>2.98</v>
      </c>
      <c r="M26" s="64">
        <v>2.86</v>
      </c>
      <c r="N26" s="64">
        <v>2.85</v>
      </c>
      <c r="O26" s="64">
        <v>2.85</v>
      </c>
    </row>
    <row r="27" spans="1:15" ht="15.6" x14ac:dyDescent="0.3">
      <c r="A27" s="8"/>
      <c r="B27" s="21"/>
      <c r="C27" s="21"/>
      <c r="D27" s="21"/>
      <c r="E27" s="21"/>
      <c r="F27" s="3"/>
      <c r="G27" s="3"/>
      <c r="H27" s="3"/>
      <c r="I27" s="65"/>
      <c r="J27" s="65"/>
      <c r="K27" s="65"/>
      <c r="L27" s="65"/>
      <c r="M27" s="65"/>
      <c r="N27" s="65"/>
      <c r="O27" s="65"/>
    </row>
    <row r="28" spans="1:15" ht="15.6" x14ac:dyDescent="0.3">
      <c r="A28" s="8"/>
      <c r="B28" s="21" t="s">
        <v>17</v>
      </c>
      <c r="C28" s="21"/>
      <c r="D28" s="21"/>
      <c r="E28" s="21"/>
      <c r="F28" s="17">
        <v>3.3196436149738995</v>
      </c>
      <c r="G28" s="17">
        <v>2.1579496731811476</v>
      </c>
      <c r="H28" s="17">
        <v>-2.3713351934181337</v>
      </c>
      <c r="I28" s="64">
        <v>6.3031474232513096</v>
      </c>
      <c r="J28" s="64">
        <v>2.8457028654229166</v>
      </c>
      <c r="K28" s="64">
        <v>-0.36905526518331566</v>
      </c>
      <c r="L28" s="64">
        <v>1.0510560499355615</v>
      </c>
      <c r="M28" s="64">
        <v>3.1242286277861631</v>
      </c>
      <c r="N28" s="64">
        <v>3.1745696830717263</v>
      </c>
      <c r="O28" s="64">
        <v>2.0464642695807056</v>
      </c>
    </row>
    <row r="29" spans="1:15" ht="15.6" x14ac:dyDescent="0.3">
      <c r="A29" s="8"/>
      <c r="B29" s="21" t="s">
        <v>18</v>
      </c>
      <c r="C29" s="21"/>
      <c r="D29" s="21"/>
      <c r="E29" s="21"/>
      <c r="F29" s="17">
        <v>4.3936836743210028</v>
      </c>
      <c r="G29" s="17">
        <v>4.5836572909836226</v>
      </c>
      <c r="H29" s="17">
        <v>-0.21944229851796893</v>
      </c>
      <c r="I29" s="64">
        <v>8.8918650608569294</v>
      </c>
      <c r="J29" s="64">
        <v>8.9832641885859932</v>
      </c>
      <c r="K29" s="64">
        <v>4.807336150770225</v>
      </c>
      <c r="L29" s="64">
        <v>3.2245879621176199</v>
      </c>
      <c r="M29" s="64">
        <v>4.8017298724753799</v>
      </c>
      <c r="N29" s="64">
        <v>5.6908266280920383</v>
      </c>
      <c r="O29" s="64">
        <v>4.4889168696525816</v>
      </c>
    </row>
    <row r="30" spans="1:15" ht="15.6" x14ac:dyDescent="0.3">
      <c r="A30" s="8"/>
      <c r="B30" s="21" t="s">
        <v>19</v>
      </c>
      <c r="C30" s="21"/>
      <c r="D30" s="21"/>
      <c r="E30" s="21"/>
      <c r="F30" s="4">
        <v>4828.3059999999996</v>
      </c>
      <c r="G30" s="4">
        <v>5049.6189999999997</v>
      </c>
      <c r="H30" s="4">
        <v>5038.5379999999996</v>
      </c>
      <c r="I30" s="66">
        <v>5486.558</v>
      </c>
      <c r="J30" s="66">
        <v>5979.43</v>
      </c>
      <c r="K30" s="66">
        <v>6266.8813</v>
      </c>
      <c r="L30" s="66">
        <v>6468.9624000000003</v>
      </c>
      <c r="M30" s="66">
        <v>6779.5844999999999</v>
      </c>
      <c r="N30" s="66">
        <v>7165.3989000000001</v>
      </c>
      <c r="O30" s="66">
        <v>7487.0477000000001</v>
      </c>
    </row>
    <row r="31" spans="1:15" ht="15.6" x14ac:dyDescent="0.3">
      <c r="A31" s="8"/>
      <c r="B31" s="12"/>
      <c r="C31" s="8"/>
      <c r="D31" s="8"/>
      <c r="E31" s="8"/>
    </row>
    <row r="32" spans="1:15" ht="15.6" x14ac:dyDescent="0.3">
      <c r="A32" s="8"/>
      <c r="C32" s="8"/>
      <c r="D32" s="8"/>
      <c r="E32" s="8"/>
    </row>
    <row r="33" spans="1:15" s="27" customFormat="1" ht="18" x14ac:dyDescent="0.35">
      <c r="A33" s="25" t="s">
        <v>20</v>
      </c>
      <c r="B33" s="26"/>
      <c r="F33" s="25">
        <v>2018</v>
      </c>
      <c r="G33" s="25">
        <v>2019</v>
      </c>
      <c r="H33" s="25">
        <v>2020</v>
      </c>
      <c r="I33" s="25">
        <v>2021</v>
      </c>
      <c r="J33" s="25">
        <v>2022</v>
      </c>
      <c r="K33" s="25">
        <v>2023</v>
      </c>
      <c r="L33" s="25">
        <v>2024</v>
      </c>
      <c r="M33" s="25">
        <v>2025</v>
      </c>
      <c r="N33" s="25">
        <v>2026</v>
      </c>
      <c r="O33" s="25">
        <v>2027</v>
      </c>
    </row>
    <row r="34" spans="1:15" ht="15.6" x14ac:dyDescent="0.3">
      <c r="A34" s="8"/>
      <c r="B34" s="8"/>
      <c r="C34" s="8"/>
      <c r="D34" s="8"/>
      <c r="E34" s="8"/>
    </row>
    <row r="35" spans="1:15" s="1" customFormat="1" ht="42.75" customHeight="1" x14ac:dyDescent="0.25">
      <c r="A35" s="28" t="s">
        <v>21</v>
      </c>
      <c r="B35" s="29"/>
      <c r="C35" s="29"/>
      <c r="D35" s="29"/>
      <c r="E35" s="29"/>
      <c r="G35" s="30"/>
      <c r="H35" s="30"/>
    </row>
    <row r="36" spans="1:15" s="3" customFormat="1" ht="19.5" customHeight="1" thickBot="1" x14ac:dyDescent="0.35">
      <c r="A36" s="24"/>
      <c r="B36" s="31" t="s">
        <v>22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s="3" customFormat="1" ht="16.2" thickTop="1" x14ac:dyDescent="0.3">
      <c r="A37" s="24"/>
      <c r="B37" s="21"/>
      <c r="C37" s="24" t="s">
        <v>23</v>
      </c>
      <c r="D37" s="24"/>
      <c r="E37" s="24"/>
      <c r="F37" s="30">
        <v>13142095</v>
      </c>
      <c r="G37" s="30">
        <v>13174828</v>
      </c>
      <c r="H37" s="30">
        <v>14385887</v>
      </c>
      <c r="I37" s="30">
        <v>14043735</v>
      </c>
      <c r="J37" s="30">
        <v>17387175</v>
      </c>
      <c r="K37" s="30">
        <v>26194900</v>
      </c>
      <c r="L37" s="30">
        <v>31863900</v>
      </c>
      <c r="M37" s="30">
        <v>33588400</v>
      </c>
      <c r="N37" s="30">
        <v>30084900</v>
      </c>
      <c r="O37" s="30">
        <v>29146300</v>
      </c>
    </row>
    <row r="38" spans="1:15" s="3" customFormat="1" ht="14.1" customHeight="1" x14ac:dyDescent="0.3">
      <c r="A38" s="24"/>
      <c r="B38" s="21"/>
      <c r="C38" s="21"/>
      <c r="D38" s="21"/>
      <c r="E38" s="21"/>
    </row>
    <row r="39" spans="1:15" s="3" customFormat="1" ht="14.1" customHeight="1" x14ac:dyDescent="0.3">
      <c r="A39" s="24"/>
      <c r="B39" s="21"/>
      <c r="C39" s="21"/>
      <c r="D39" s="21" t="s">
        <v>24</v>
      </c>
      <c r="E39" s="21"/>
      <c r="F39" s="4">
        <v>5895788</v>
      </c>
      <c r="G39" s="4">
        <v>5266879</v>
      </c>
      <c r="H39" s="4">
        <v>5004210</v>
      </c>
      <c r="I39" s="4">
        <v>4269919</v>
      </c>
      <c r="J39" s="4">
        <v>4334591</v>
      </c>
      <c r="K39" s="4">
        <v>5123000</v>
      </c>
      <c r="L39" s="4">
        <v>4796000</v>
      </c>
      <c r="M39" s="4">
        <v>4070000</v>
      </c>
      <c r="N39" s="4">
        <v>3265000</v>
      </c>
      <c r="O39" s="4">
        <v>3150000</v>
      </c>
    </row>
    <row r="40" spans="1:15" s="3" customFormat="1" ht="15.6" x14ac:dyDescent="0.3">
      <c r="A40" s="24"/>
      <c r="B40" s="21"/>
      <c r="C40" s="21"/>
      <c r="D40" s="21" t="s">
        <v>25</v>
      </c>
      <c r="E40" s="21"/>
      <c r="F40" s="4">
        <v>7237760</v>
      </c>
      <c r="G40" s="4">
        <v>7899895</v>
      </c>
      <c r="H40" s="4">
        <v>9374370</v>
      </c>
      <c r="I40" s="4">
        <v>9767203</v>
      </c>
      <c r="J40" s="4">
        <v>13046580</v>
      </c>
      <c r="K40" s="4">
        <v>21066000</v>
      </c>
      <c r="L40" s="4">
        <v>27062000</v>
      </c>
      <c r="M40" s="4">
        <v>29513000</v>
      </c>
      <c r="N40" s="4">
        <v>26815000</v>
      </c>
      <c r="O40" s="4">
        <v>25992000</v>
      </c>
    </row>
    <row r="41" spans="1:15" s="3" customFormat="1" ht="12.75" customHeight="1" x14ac:dyDescent="0.3">
      <c r="A41" s="24"/>
      <c r="B41" s="21"/>
      <c r="C41" s="21"/>
      <c r="D41" s="21"/>
      <c r="E41" s="21"/>
    </row>
    <row r="42" spans="1:15" s="3" customFormat="1" ht="15.6" x14ac:dyDescent="0.3">
      <c r="A42" s="24"/>
      <c r="B42" s="21"/>
      <c r="C42" s="21"/>
      <c r="D42" s="21" t="s">
        <v>26</v>
      </c>
      <c r="E42" s="21"/>
      <c r="F42" s="4">
        <v>661600</v>
      </c>
      <c r="G42" s="4">
        <v>662200</v>
      </c>
      <c r="H42" s="4">
        <v>703500</v>
      </c>
      <c r="I42" s="4">
        <v>691200</v>
      </c>
      <c r="J42" s="4">
        <v>837100</v>
      </c>
      <c r="K42" s="4">
        <v>1056600</v>
      </c>
      <c r="L42" s="4">
        <v>1164800</v>
      </c>
      <c r="M42" s="4">
        <v>1263700</v>
      </c>
      <c r="N42" s="4">
        <v>1225700</v>
      </c>
      <c r="O42" s="4">
        <v>1132000</v>
      </c>
    </row>
    <row r="43" spans="1:15" s="3" customFormat="1" ht="12" customHeight="1" x14ac:dyDescent="0.3">
      <c r="A43" s="24"/>
      <c r="B43" s="21"/>
      <c r="C43" s="21"/>
      <c r="D43" s="21"/>
      <c r="E43" s="21"/>
    </row>
    <row r="44" spans="1:15" s="3" customFormat="1" ht="15.6" x14ac:dyDescent="0.3">
      <c r="A44" s="24"/>
      <c r="B44" s="21"/>
      <c r="C44" s="21"/>
      <c r="D44" s="21" t="s">
        <v>27</v>
      </c>
      <c r="E44" s="21"/>
      <c r="F44" s="4">
        <v>248300</v>
      </c>
      <c r="G44" s="4">
        <v>220700</v>
      </c>
      <c r="H44" s="4">
        <v>196800</v>
      </c>
      <c r="I44" s="4">
        <v>170600</v>
      </c>
      <c r="J44" s="4">
        <v>158800</v>
      </c>
      <c r="K44" s="4">
        <v>155100</v>
      </c>
      <c r="L44" s="4">
        <v>139000</v>
      </c>
      <c r="M44" s="4">
        <v>119000</v>
      </c>
      <c r="N44" s="4">
        <v>98500</v>
      </c>
      <c r="O44" s="4">
        <v>88600</v>
      </c>
    </row>
    <row r="45" spans="1:15" s="3" customFormat="1" ht="15.6" x14ac:dyDescent="0.3">
      <c r="A45" s="24"/>
      <c r="B45" s="21"/>
      <c r="C45" s="21"/>
      <c r="D45" s="21"/>
      <c r="E45" s="21" t="s">
        <v>28</v>
      </c>
      <c r="F45" s="4">
        <v>208100</v>
      </c>
      <c r="G45" s="4">
        <v>185600</v>
      </c>
      <c r="H45" s="4">
        <v>165900</v>
      </c>
      <c r="I45" s="4">
        <v>144200</v>
      </c>
      <c r="J45" s="4">
        <v>133600</v>
      </c>
      <c r="K45" s="4">
        <v>129600</v>
      </c>
      <c r="L45" s="4">
        <v>116900</v>
      </c>
      <c r="M45" s="4">
        <v>100700</v>
      </c>
      <c r="N45" s="4">
        <v>83800</v>
      </c>
      <c r="O45" s="4">
        <v>75500</v>
      </c>
    </row>
    <row r="46" spans="1:15" s="3" customFormat="1" ht="15.6" x14ac:dyDescent="0.3">
      <c r="A46" s="24"/>
      <c r="B46" s="21"/>
      <c r="C46" s="21"/>
      <c r="D46" s="21"/>
      <c r="E46" s="21" t="s">
        <v>29</v>
      </c>
      <c r="F46" s="4">
        <v>40200</v>
      </c>
      <c r="G46" s="4">
        <v>35100</v>
      </c>
      <c r="H46" s="4">
        <v>30900</v>
      </c>
      <c r="I46" s="4">
        <v>26400</v>
      </c>
      <c r="J46" s="4">
        <v>25200</v>
      </c>
      <c r="K46" s="4">
        <v>25500</v>
      </c>
      <c r="L46" s="4">
        <v>22100</v>
      </c>
      <c r="M46" s="4">
        <v>18300</v>
      </c>
      <c r="N46" s="4">
        <v>14700</v>
      </c>
      <c r="O46" s="4">
        <v>13100</v>
      </c>
    </row>
    <row r="47" spans="1:15" s="3" customFormat="1" ht="13.5" customHeight="1" x14ac:dyDescent="0.3">
      <c r="A47" s="24"/>
      <c r="B47" s="21"/>
      <c r="C47" s="21"/>
      <c r="D47" s="21"/>
      <c r="E47" s="21"/>
    </row>
    <row r="48" spans="1:15" s="3" customFormat="1" ht="15.6" x14ac:dyDescent="0.3">
      <c r="A48" s="24"/>
      <c r="B48" s="21"/>
      <c r="C48" s="21"/>
      <c r="D48" s="21" t="s">
        <v>30</v>
      </c>
      <c r="E48" s="21"/>
      <c r="F48" s="4">
        <v>413300</v>
      </c>
      <c r="G48" s="4">
        <v>441500</v>
      </c>
      <c r="H48" s="4">
        <v>506700</v>
      </c>
      <c r="I48" s="4">
        <v>520600</v>
      </c>
      <c r="J48" s="4">
        <v>678300</v>
      </c>
      <c r="K48" s="4">
        <v>901500</v>
      </c>
      <c r="L48" s="4">
        <v>1025800</v>
      </c>
      <c r="M48" s="4">
        <v>1144700</v>
      </c>
      <c r="N48" s="4">
        <v>1127200</v>
      </c>
      <c r="O48" s="4">
        <v>1043400</v>
      </c>
    </row>
    <row r="49" spans="1:15" s="3" customFormat="1" ht="15.6" x14ac:dyDescent="0.3">
      <c r="A49" s="24"/>
      <c r="B49" s="21"/>
      <c r="C49" s="21"/>
      <c r="D49" s="21"/>
      <c r="E49" s="21" t="s">
        <v>31</v>
      </c>
      <c r="F49" s="4">
        <v>311600</v>
      </c>
      <c r="G49" s="4">
        <v>330700</v>
      </c>
      <c r="H49" s="4">
        <v>377800</v>
      </c>
      <c r="I49" s="4">
        <v>386500</v>
      </c>
      <c r="J49" s="4">
        <v>496400</v>
      </c>
      <c r="K49" s="4">
        <v>655200</v>
      </c>
      <c r="L49" s="4">
        <v>741100</v>
      </c>
      <c r="M49" s="4">
        <v>817600</v>
      </c>
      <c r="N49" s="4">
        <v>805900</v>
      </c>
      <c r="O49" s="4">
        <v>749500</v>
      </c>
    </row>
    <row r="50" spans="1:15" s="3" customFormat="1" ht="15.6" x14ac:dyDescent="0.3">
      <c r="A50" s="24"/>
      <c r="B50" s="21"/>
      <c r="C50" s="21"/>
      <c r="D50" s="21"/>
      <c r="E50" s="21" t="s">
        <v>32</v>
      </c>
      <c r="F50" s="4">
        <v>101700</v>
      </c>
      <c r="G50" s="4">
        <v>110800</v>
      </c>
      <c r="H50" s="4">
        <v>128900</v>
      </c>
      <c r="I50" s="4">
        <v>134100</v>
      </c>
      <c r="J50" s="4">
        <v>181900</v>
      </c>
      <c r="K50" s="4">
        <v>246300</v>
      </c>
      <c r="L50" s="4">
        <v>284700</v>
      </c>
      <c r="M50" s="4">
        <v>327100</v>
      </c>
      <c r="N50" s="4">
        <v>321300</v>
      </c>
      <c r="O50" s="4">
        <v>293900</v>
      </c>
    </row>
    <row r="51" spans="1:15" s="3" customFormat="1" ht="13.5" customHeight="1" x14ac:dyDescent="0.3">
      <c r="A51" s="24"/>
      <c r="B51" s="21"/>
      <c r="C51" s="21"/>
      <c r="D51" s="21"/>
      <c r="E51" s="21"/>
    </row>
    <row r="52" spans="1:15" s="3" customFormat="1" ht="15.6" x14ac:dyDescent="0.3">
      <c r="A52" s="24"/>
      <c r="B52" s="21"/>
      <c r="C52" s="21"/>
      <c r="D52" s="21" t="s">
        <v>33</v>
      </c>
      <c r="E52" s="21"/>
      <c r="F52" s="4">
        <v>19900</v>
      </c>
      <c r="G52" s="4">
        <v>19900</v>
      </c>
      <c r="H52" s="4">
        <v>20400</v>
      </c>
      <c r="I52" s="4">
        <v>20200</v>
      </c>
      <c r="J52" s="4">
        <v>21500</v>
      </c>
      <c r="K52" s="4">
        <v>24600</v>
      </c>
      <c r="L52" s="4">
        <v>26200</v>
      </c>
      <c r="M52" s="4">
        <v>26200</v>
      </c>
      <c r="N52" s="4">
        <v>26000</v>
      </c>
      <c r="O52" s="4">
        <v>26500</v>
      </c>
    </row>
    <row r="53" spans="1:15" s="3" customFormat="1" ht="12.75" customHeight="1" x14ac:dyDescent="0.3">
      <c r="A53" s="24"/>
      <c r="B53" s="21"/>
      <c r="C53" s="21"/>
      <c r="D53" s="21"/>
      <c r="E53" s="21"/>
    </row>
    <row r="54" spans="1:15" s="3" customFormat="1" ht="15.6" x14ac:dyDescent="0.3">
      <c r="A54" s="24"/>
      <c r="B54" s="21"/>
      <c r="C54" s="21"/>
      <c r="D54" s="21" t="s">
        <v>34</v>
      </c>
      <c r="E54" s="21"/>
      <c r="F54" s="4">
        <v>24000</v>
      </c>
      <c r="G54" s="4">
        <v>24100</v>
      </c>
      <c r="H54" s="4">
        <v>25600</v>
      </c>
      <c r="I54" s="4">
        <v>25200</v>
      </c>
      <c r="J54" s="4">
        <v>28300</v>
      </c>
      <c r="K54" s="4">
        <v>33000</v>
      </c>
      <c r="L54" s="4">
        <v>34600</v>
      </c>
      <c r="M54" s="4">
        <v>35000</v>
      </c>
      <c r="N54" s="4">
        <v>34600</v>
      </c>
      <c r="O54" s="4">
        <v>33700</v>
      </c>
    </row>
    <row r="55" spans="1:15" s="3" customFormat="1" ht="15.6" x14ac:dyDescent="0.3">
      <c r="A55" s="24"/>
      <c r="B55" s="21"/>
      <c r="C55" s="21"/>
      <c r="D55" s="21"/>
      <c r="E55" s="21" t="s">
        <v>35</v>
      </c>
      <c r="F55" s="4">
        <v>24800</v>
      </c>
      <c r="G55" s="4">
        <v>24800</v>
      </c>
      <c r="H55" s="4">
        <v>26300</v>
      </c>
      <c r="I55" s="4">
        <v>25900</v>
      </c>
      <c r="J55" s="4">
        <v>29200</v>
      </c>
      <c r="K55" s="4">
        <v>34500</v>
      </c>
      <c r="L55" s="4">
        <v>36000</v>
      </c>
      <c r="M55" s="4">
        <v>36300</v>
      </c>
      <c r="N55" s="4">
        <v>35700</v>
      </c>
      <c r="O55" s="4">
        <v>34800</v>
      </c>
    </row>
    <row r="56" spans="1:15" s="3" customFormat="1" ht="15.6" x14ac:dyDescent="0.3">
      <c r="A56" s="24"/>
      <c r="B56" s="21"/>
      <c r="C56" s="21"/>
      <c r="D56" s="21"/>
      <c r="E56" s="21" t="s">
        <v>36</v>
      </c>
      <c r="F56" s="4">
        <v>20000</v>
      </c>
      <c r="G56" s="4">
        <v>20500</v>
      </c>
      <c r="H56" s="4">
        <v>21900</v>
      </c>
      <c r="I56" s="4">
        <v>21600</v>
      </c>
      <c r="J56" s="4">
        <v>23300</v>
      </c>
      <c r="K56" s="4">
        <v>25700</v>
      </c>
      <c r="L56" s="4">
        <v>27200</v>
      </c>
      <c r="M56" s="4">
        <v>27900</v>
      </c>
      <c r="N56" s="4">
        <v>27900</v>
      </c>
      <c r="O56" s="4">
        <v>26900</v>
      </c>
    </row>
    <row r="57" spans="1:15" s="3" customFormat="1" ht="15.75" customHeight="1" x14ac:dyDescent="0.3">
      <c r="A57" s="24"/>
      <c r="B57" s="21"/>
      <c r="C57" s="21"/>
      <c r="D57" s="21"/>
      <c r="E57" s="21"/>
    </row>
    <row r="58" spans="1:15" s="3" customFormat="1" ht="15.6" x14ac:dyDescent="0.3">
      <c r="A58" s="24"/>
      <c r="B58" s="21"/>
      <c r="C58" s="21"/>
      <c r="D58" s="21" t="s">
        <v>37</v>
      </c>
      <c r="E58" s="21"/>
      <c r="F58" s="4">
        <v>17500</v>
      </c>
      <c r="G58" s="4">
        <v>17800</v>
      </c>
      <c r="H58" s="4">
        <v>18400</v>
      </c>
      <c r="I58" s="4">
        <v>18600</v>
      </c>
      <c r="J58" s="4">
        <v>19900</v>
      </c>
      <c r="K58" s="4">
        <v>23200</v>
      </c>
      <c r="L58" s="4">
        <v>25100</v>
      </c>
      <c r="M58" s="4">
        <v>25300</v>
      </c>
      <c r="N58" s="4">
        <v>25300</v>
      </c>
      <c r="O58" s="4">
        <v>25900</v>
      </c>
    </row>
    <row r="59" spans="1:15" s="3" customFormat="1" ht="15.6" x14ac:dyDescent="0.3">
      <c r="A59" s="24"/>
      <c r="B59" s="21"/>
      <c r="C59" s="21"/>
      <c r="D59" s="21"/>
      <c r="E59" s="21" t="s">
        <v>38</v>
      </c>
      <c r="F59" s="4">
        <v>16700</v>
      </c>
      <c r="G59" s="4">
        <v>17000</v>
      </c>
      <c r="H59" s="4">
        <v>17400</v>
      </c>
      <c r="I59" s="4">
        <v>17600</v>
      </c>
      <c r="J59" s="4">
        <v>19200</v>
      </c>
      <c r="K59" s="4">
        <v>22900</v>
      </c>
      <c r="L59" s="4">
        <v>25000</v>
      </c>
      <c r="M59" s="4">
        <v>25200</v>
      </c>
      <c r="N59" s="4">
        <v>25100</v>
      </c>
      <c r="O59" s="4">
        <v>25400</v>
      </c>
    </row>
    <row r="60" spans="1:15" s="3" customFormat="1" ht="15.6" x14ac:dyDescent="0.3">
      <c r="A60" s="24"/>
      <c r="B60" s="21"/>
      <c r="C60" s="21"/>
      <c r="D60" s="21"/>
      <c r="E60" s="21" t="s">
        <v>39</v>
      </c>
      <c r="F60" s="4">
        <v>19900</v>
      </c>
      <c r="G60" s="4">
        <v>20400</v>
      </c>
      <c r="H60" s="4">
        <v>21200</v>
      </c>
      <c r="I60" s="4">
        <v>21600</v>
      </c>
      <c r="J60" s="4">
        <v>21800</v>
      </c>
      <c r="K60" s="4">
        <v>23900</v>
      </c>
      <c r="L60" s="4">
        <v>25400</v>
      </c>
      <c r="M60" s="4">
        <v>25600</v>
      </c>
      <c r="N60" s="4">
        <v>25800</v>
      </c>
      <c r="O60" s="4">
        <v>26900</v>
      </c>
    </row>
    <row r="61" spans="1:15" s="3" customFormat="1" ht="13.5" customHeight="1" x14ac:dyDescent="0.3">
      <c r="A61" s="24"/>
      <c r="B61" s="21"/>
      <c r="C61" s="21"/>
      <c r="D61" s="21"/>
      <c r="E61" s="21"/>
    </row>
    <row r="62" spans="1:15" s="3" customFormat="1" ht="15.6" x14ac:dyDescent="0.3">
      <c r="A62" s="24"/>
      <c r="B62" s="21"/>
      <c r="C62" s="21"/>
      <c r="D62" s="21" t="s">
        <v>40</v>
      </c>
      <c r="E62" s="21"/>
      <c r="F62" s="34">
        <v>0.98953896503999994</v>
      </c>
      <c r="G62" s="34">
        <v>0.9906851015999999</v>
      </c>
      <c r="H62" s="34">
        <v>0.99216344023312686</v>
      </c>
      <c r="I62" s="34">
        <v>0.99164914220819833</v>
      </c>
      <c r="J62" s="34">
        <v>0.9655380264324106</v>
      </c>
      <c r="K62" s="34">
        <v>0.99966685399180588</v>
      </c>
      <c r="L62" s="34">
        <v>0.99784311568508754</v>
      </c>
      <c r="M62" s="34">
        <v>0.9776282552344121</v>
      </c>
      <c r="N62" s="34">
        <v>0.95925540332756765</v>
      </c>
      <c r="O62" s="34">
        <v>1.05564937412135</v>
      </c>
    </row>
    <row r="63" spans="1:15" s="3" customFormat="1" ht="15.6" x14ac:dyDescent="0.3">
      <c r="A63" s="24"/>
      <c r="B63" s="21"/>
      <c r="C63" s="21"/>
      <c r="D63" s="21" t="s">
        <v>41</v>
      </c>
      <c r="F63" s="34">
        <v>1.0020961054000002</v>
      </c>
      <c r="G63" s="34">
        <v>1.0036656112</v>
      </c>
      <c r="H63" s="34">
        <v>1.0063534942151788</v>
      </c>
      <c r="I63" s="34">
        <v>1.0080627316992863</v>
      </c>
      <c r="J63" s="34">
        <v>0.96849256011929552</v>
      </c>
      <c r="K63" s="34">
        <v>1.0068109482990164</v>
      </c>
      <c r="L63" s="34">
        <v>1.0507645232933296</v>
      </c>
      <c r="M63" s="34">
        <v>1.0180961575528342</v>
      </c>
      <c r="N63" s="34">
        <v>0.93899489589661644</v>
      </c>
      <c r="O63" s="34">
        <v>0.96350051497638978</v>
      </c>
    </row>
    <row r="64" spans="1:15" s="3" customFormat="1" ht="13.5" customHeight="1" x14ac:dyDescent="0.3">
      <c r="A64" s="24"/>
      <c r="B64" s="21"/>
      <c r="C64" s="21"/>
      <c r="D64" s="21"/>
      <c r="E64" s="21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s="3" customFormat="1" ht="13.5" hidden="1" customHeight="1" x14ac:dyDescent="0.3">
      <c r="A65" s="24"/>
      <c r="B65" s="21"/>
      <c r="C65" s="21"/>
      <c r="D65" s="21" t="s">
        <v>42</v>
      </c>
      <c r="E65" s="21"/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</row>
    <row r="66" spans="1:15" s="3" customFormat="1" ht="13.5" hidden="1" customHeight="1" x14ac:dyDescent="0.3">
      <c r="A66" s="24"/>
      <c r="B66" s="21"/>
      <c r="C66" s="21"/>
      <c r="D66" s="21"/>
      <c r="E66" s="21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s="3" customFormat="1" ht="15.6" x14ac:dyDescent="0.3">
      <c r="A67" s="24"/>
      <c r="B67" s="21"/>
      <c r="C67" s="21"/>
      <c r="D67" s="21" t="s">
        <v>43</v>
      </c>
      <c r="E67" s="21"/>
      <c r="F67" s="4">
        <v>8547</v>
      </c>
      <c r="G67" s="4">
        <v>8054</v>
      </c>
      <c r="H67" s="4">
        <v>7307</v>
      </c>
      <c r="I67" s="4">
        <v>6613</v>
      </c>
      <c r="J67" s="4">
        <v>6004</v>
      </c>
      <c r="K67" s="4">
        <v>5900</v>
      </c>
      <c r="L67" s="4">
        <v>5900</v>
      </c>
      <c r="M67" s="4">
        <v>5400</v>
      </c>
      <c r="N67" s="4">
        <v>4900</v>
      </c>
      <c r="O67" s="4">
        <v>4300</v>
      </c>
    </row>
    <row r="68" spans="1:15" s="3" customFormat="1" ht="15.6" x14ac:dyDescent="0.3">
      <c r="A68" s="24"/>
      <c r="B68" s="21"/>
      <c r="C68" s="21"/>
      <c r="D68" s="21" t="s">
        <v>44</v>
      </c>
      <c r="E68" s="21"/>
      <c r="F68" s="4">
        <v>688</v>
      </c>
      <c r="G68" s="4">
        <v>644</v>
      </c>
      <c r="H68" s="4">
        <v>585</v>
      </c>
      <c r="I68" s="4">
        <v>528</v>
      </c>
      <c r="J68" s="4">
        <v>473</v>
      </c>
      <c r="K68" s="4">
        <v>433</v>
      </c>
      <c r="L68" s="4">
        <v>393</v>
      </c>
      <c r="M68" s="4">
        <v>353</v>
      </c>
      <c r="N68" s="4">
        <v>313</v>
      </c>
      <c r="O68" s="4">
        <v>273</v>
      </c>
    </row>
    <row r="69" spans="1:15" s="3" customFormat="1" ht="15.6" x14ac:dyDescent="0.3">
      <c r="A69" s="24"/>
      <c r="B69" s="21"/>
      <c r="C69" s="21"/>
      <c r="D69" s="21" t="s">
        <v>45</v>
      </c>
      <c r="E69" s="21"/>
      <c r="F69" s="18">
        <v>0.27300000000000002</v>
      </c>
      <c r="G69" s="18">
        <v>0.26900000000000002</v>
      </c>
      <c r="H69" s="18">
        <v>0.26400000000000001</v>
      </c>
      <c r="I69" s="18">
        <v>0.26300000000000001</v>
      </c>
      <c r="J69" s="18">
        <v>0.26300000000000001</v>
      </c>
      <c r="K69" s="18">
        <v>0.26150000000000001</v>
      </c>
      <c r="L69" s="18">
        <v>0.26</v>
      </c>
      <c r="M69" s="18">
        <v>0.25850000000000001</v>
      </c>
      <c r="N69" s="18">
        <v>0.25700000000000001</v>
      </c>
      <c r="O69" s="18">
        <v>0.2555</v>
      </c>
    </row>
    <row r="70" spans="1:15" s="1" customFormat="1" ht="15.6" x14ac:dyDescent="0.3">
      <c r="A70" s="24"/>
      <c r="B70" s="35"/>
      <c r="C70" s="21"/>
      <c r="D70" s="21"/>
      <c r="E70" s="21"/>
    </row>
    <row r="71" spans="1:15" ht="16.2" thickBot="1" x14ac:dyDescent="0.35">
      <c r="A71" s="10"/>
      <c r="B71" s="49" t="s">
        <v>46</v>
      </c>
      <c r="C71" s="50"/>
      <c r="D71" s="50"/>
      <c r="E71" s="50"/>
      <c r="F71" s="51"/>
      <c r="G71" s="51"/>
      <c r="H71" s="51"/>
      <c r="I71" s="51"/>
      <c r="J71" s="51"/>
      <c r="K71" s="51"/>
      <c r="L71" s="51"/>
      <c r="M71" s="51"/>
      <c r="N71" s="51"/>
      <c r="O71" s="51"/>
    </row>
    <row r="72" spans="1:15" ht="16.2" thickTop="1" x14ac:dyDescent="0.3">
      <c r="A72" s="10"/>
      <c r="B72" s="52"/>
      <c r="C72" s="53" t="s">
        <v>23</v>
      </c>
      <c r="D72" s="53"/>
      <c r="E72" s="53"/>
      <c r="F72" s="54">
        <v>10869424</v>
      </c>
      <c r="G72" s="54">
        <v>10382480</v>
      </c>
      <c r="H72" s="54">
        <v>9966127.4959999993</v>
      </c>
      <c r="I72" s="54">
        <v>9360562</v>
      </c>
      <c r="J72" s="54">
        <v>8922800</v>
      </c>
      <c r="K72" s="54">
        <v>8569900</v>
      </c>
      <c r="L72" s="54">
        <v>8067500</v>
      </c>
      <c r="M72" s="54">
        <v>7598700</v>
      </c>
      <c r="N72" s="54">
        <v>7244400</v>
      </c>
      <c r="O72" s="54">
        <v>6893600</v>
      </c>
    </row>
    <row r="73" spans="1:15" ht="12" customHeight="1" x14ac:dyDescent="0.3">
      <c r="A73" s="10"/>
      <c r="B73" s="52"/>
      <c r="C73" s="55"/>
      <c r="D73" s="55"/>
      <c r="E73" s="55"/>
      <c r="F73" s="56"/>
      <c r="G73" s="56"/>
      <c r="H73" s="56"/>
      <c r="I73" s="56"/>
      <c r="J73" s="56"/>
      <c r="K73" s="56"/>
      <c r="L73" s="56"/>
      <c r="M73" s="56"/>
      <c r="N73" s="54"/>
      <c r="O73" s="54"/>
    </row>
    <row r="74" spans="1:15" ht="16.5" customHeight="1" x14ac:dyDescent="0.3">
      <c r="A74" s="10"/>
      <c r="B74" s="55"/>
      <c r="C74" s="55"/>
      <c r="D74" s="55" t="s">
        <v>47</v>
      </c>
      <c r="E74" s="55"/>
      <c r="F74" s="57">
        <v>10125114</v>
      </c>
      <c r="G74" s="57">
        <v>9655104</v>
      </c>
      <c r="H74" s="57">
        <v>9216483</v>
      </c>
      <c r="I74" s="57">
        <v>8623168</v>
      </c>
      <c r="J74" s="57">
        <v>8219800</v>
      </c>
      <c r="K74" s="57">
        <v>7851000</v>
      </c>
      <c r="L74" s="57">
        <v>7330700</v>
      </c>
      <c r="M74" s="57">
        <v>6848800</v>
      </c>
      <c r="N74" s="57">
        <v>6445200</v>
      </c>
      <c r="O74" s="57">
        <v>6042100</v>
      </c>
    </row>
    <row r="75" spans="1:15" ht="15.6" x14ac:dyDescent="0.3">
      <c r="A75" s="10"/>
      <c r="B75" s="52"/>
      <c r="C75" s="55"/>
      <c r="D75" s="55" t="s">
        <v>48</v>
      </c>
      <c r="E75" s="55"/>
      <c r="F75" s="57">
        <v>95583</v>
      </c>
      <c r="G75" s="57">
        <v>76176</v>
      </c>
      <c r="H75" s="57">
        <v>61124</v>
      </c>
      <c r="I75" s="57">
        <v>47621</v>
      </c>
      <c r="J75" s="57">
        <v>35900</v>
      </c>
      <c r="K75" s="57">
        <v>33600</v>
      </c>
      <c r="L75" s="57">
        <v>31100</v>
      </c>
      <c r="M75" s="57">
        <v>23600</v>
      </c>
      <c r="N75" s="57">
        <v>20300</v>
      </c>
      <c r="O75" s="57">
        <v>16900</v>
      </c>
    </row>
    <row r="76" spans="1:15" ht="12" customHeight="1" x14ac:dyDescent="0.3">
      <c r="A76" s="10"/>
      <c r="B76" s="52"/>
      <c r="C76" s="55"/>
      <c r="D76" s="55"/>
      <c r="E76" s="55"/>
      <c r="F76" s="56"/>
      <c r="G76" s="56"/>
      <c r="H76" s="56"/>
      <c r="I76" s="56"/>
      <c r="J76" s="56"/>
      <c r="K76" s="56"/>
      <c r="L76" s="56"/>
      <c r="M76" s="56"/>
      <c r="N76" s="57"/>
      <c r="O76" s="57"/>
    </row>
    <row r="77" spans="1:15" ht="16.5" customHeight="1" x14ac:dyDescent="0.3">
      <c r="A77" s="10"/>
      <c r="B77" s="55"/>
      <c r="C77" s="55"/>
      <c r="D77" s="55" t="s">
        <v>49</v>
      </c>
      <c r="E77" s="55"/>
      <c r="F77" s="57">
        <v>245300</v>
      </c>
      <c r="G77" s="57">
        <v>234600</v>
      </c>
      <c r="H77" s="57">
        <v>223100</v>
      </c>
      <c r="I77" s="57">
        <v>211500</v>
      </c>
      <c r="J77" s="57">
        <v>200400</v>
      </c>
      <c r="K77" s="57">
        <v>189800</v>
      </c>
      <c r="L77" s="57">
        <v>179100</v>
      </c>
      <c r="M77" s="57">
        <v>167800</v>
      </c>
      <c r="N77" s="57">
        <v>157200</v>
      </c>
      <c r="O77" s="57">
        <v>146500</v>
      </c>
    </row>
    <row r="78" spans="1:15" ht="15.6" x14ac:dyDescent="0.3">
      <c r="A78" s="10"/>
      <c r="B78" s="52"/>
      <c r="C78" s="55"/>
      <c r="D78" s="55" t="s">
        <v>50</v>
      </c>
      <c r="E78" s="55"/>
      <c r="F78" s="57">
        <v>3900</v>
      </c>
      <c r="G78" s="57">
        <v>3100</v>
      </c>
      <c r="H78" s="57">
        <v>2500</v>
      </c>
      <c r="I78" s="57">
        <v>2000</v>
      </c>
      <c r="J78" s="57">
        <v>1600</v>
      </c>
      <c r="K78" s="57">
        <v>1400</v>
      </c>
      <c r="L78" s="57">
        <v>1200</v>
      </c>
      <c r="M78" s="57">
        <v>900</v>
      </c>
      <c r="N78" s="57">
        <v>800</v>
      </c>
      <c r="O78" s="57">
        <v>700</v>
      </c>
    </row>
    <row r="79" spans="1:15" ht="9.75" customHeight="1" x14ac:dyDescent="0.3">
      <c r="A79" s="10"/>
      <c r="B79" s="52"/>
      <c r="C79" s="55"/>
      <c r="D79" s="55"/>
      <c r="E79" s="55"/>
      <c r="F79" s="56"/>
      <c r="G79" s="56"/>
      <c r="H79" s="56"/>
      <c r="I79" s="56"/>
      <c r="J79" s="56"/>
      <c r="K79" s="56"/>
      <c r="L79" s="56"/>
      <c r="M79" s="56"/>
      <c r="N79" s="57"/>
      <c r="O79" s="57"/>
    </row>
    <row r="80" spans="1:15" ht="16.5" customHeight="1" x14ac:dyDescent="0.3">
      <c r="A80" s="10"/>
      <c r="B80" s="55"/>
      <c r="C80" s="55"/>
      <c r="D80" s="55" t="s">
        <v>51</v>
      </c>
      <c r="E80" s="55"/>
      <c r="F80" s="57">
        <v>41300</v>
      </c>
      <c r="G80" s="57">
        <v>41200</v>
      </c>
      <c r="H80" s="57">
        <v>41300</v>
      </c>
      <c r="I80" s="57">
        <v>40800</v>
      </c>
      <c r="J80" s="57">
        <v>40800</v>
      </c>
      <c r="K80" s="57">
        <v>41200</v>
      </c>
      <c r="L80" s="57">
        <v>40700</v>
      </c>
      <c r="M80" s="57">
        <v>40600</v>
      </c>
      <c r="N80" s="57">
        <v>40800</v>
      </c>
      <c r="O80" s="57">
        <v>41000</v>
      </c>
    </row>
    <row r="81" spans="1:15" ht="15.6" x14ac:dyDescent="0.3">
      <c r="A81" s="10"/>
      <c r="B81" s="52"/>
      <c r="C81" s="55"/>
      <c r="D81" s="55" t="s">
        <v>52</v>
      </c>
      <c r="E81" s="55"/>
      <c r="F81" s="57">
        <v>24500</v>
      </c>
      <c r="G81" s="57">
        <v>24200</v>
      </c>
      <c r="H81" s="57">
        <v>24300</v>
      </c>
      <c r="I81" s="57">
        <v>23600</v>
      </c>
      <c r="J81" s="57">
        <v>22800</v>
      </c>
      <c r="K81" s="57">
        <v>24400</v>
      </c>
      <c r="L81" s="57">
        <v>26000</v>
      </c>
      <c r="M81" s="57">
        <v>25900</v>
      </c>
      <c r="N81" s="57">
        <v>25700</v>
      </c>
      <c r="O81" s="57">
        <v>25400</v>
      </c>
    </row>
    <row r="82" spans="1:15" ht="9.75" customHeight="1" x14ac:dyDescent="0.3">
      <c r="A82" s="10"/>
      <c r="B82" s="52"/>
      <c r="C82" s="55"/>
      <c r="D82" s="55"/>
      <c r="E82" s="55"/>
      <c r="F82" s="56"/>
      <c r="G82" s="56"/>
      <c r="H82" s="56"/>
      <c r="I82" s="56"/>
      <c r="J82" s="56"/>
      <c r="K82" s="56"/>
      <c r="L82" s="56"/>
      <c r="M82" s="56"/>
      <c r="N82" s="58"/>
      <c r="O82" s="58"/>
    </row>
    <row r="83" spans="1:15" ht="15" customHeight="1" x14ac:dyDescent="0.3">
      <c r="A83" s="10"/>
      <c r="B83" s="55"/>
      <c r="C83" s="55"/>
      <c r="D83" s="55" t="s">
        <v>53</v>
      </c>
      <c r="E83" s="55"/>
      <c r="F83" s="58">
        <v>1.000395220525605</v>
      </c>
      <c r="G83" s="58">
        <v>0.9999561438272172</v>
      </c>
      <c r="H83" s="58">
        <v>1.0011480193730957</v>
      </c>
      <c r="I83" s="58">
        <v>0.99999193337419001</v>
      </c>
      <c r="J83" s="58">
        <v>1.0052079985517672</v>
      </c>
      <c r="K83" s="58">
        <v>1.0052079985517672</v>
      </c>
      <c r="L83" s="58">
        <v>1.0052079985517672</v>
      </c>
      <c r="M83" s="58">
        <v>1.0052079985517672</v>
      </c>
      <c r="N83" s="58">
        <v>1.0052079985517672</v>
      </c>
      <c r="O83" s="58">
        <v>1.0052079985517672</v>
      </c>
    </row>
    <row r="84" spans="1:15" ht="15.6" x14ac:dyDescent="0.3">
      <c r="A84" s="10"/>
      <c r="B84" s="52"/>
      <c r="C84" s="55"/>
      <c r="D84" s="55" t="s">
        <v>54</v>
      </c>
      <c r="E84" s="55"/>
      <c r="F84" s="58">
        <v>1.0066711235910843</v>
      </c>
      <c r="G84" s="58">
        <v>1.0023951888344955</v>
      </c>
      <c r="H84" s="58">
        <v>0.99774548626515147</v>
      </c>
      <c r="I84" s="58">
        <v>1.0021237215497911</v>
      </c>
      <c r="J84" s="58">
        <v>1.0021237215497911</v>
      </c>
      <c r="K84" s="58">
        <v>0.99344095825757617</v>
      </c>
      <c r="L84" s="58">
        <v>0.99344095825757617</v>
      </c>
      <c r="M84" s="58">
        <v>0.99344095825757617</v>
      </c>
      <c r="N84" s="58">
        <v>0.99344095825757617</v>
      </c>
      <c r="O84" s="58">
        <v>0.99344095825757617</v>
      </c>
    </row>
    <row r="85" spans="1:15" ht="12" customHeight="1" x14ac:dyDescent="0.3">
      <c r="A85" s="10"/>
      <c r="B85" s="52"/>
      <c r="C85" s="55"/>
      <c r="D85" s="55"/>
      <c r="E85" s="55"/>
      <c r="F85" s="56"/>
      <c r="G85" s="56"/>
      <c r="H85" s="56"/>
      <c r="I85" s="56"/>
      <c r="J85" s="56"/>
      <c r="K85" s="56"/>
      <c r="L85" s="56"/>
      <c r="M85" s="56"/>
      <c r="N85" s="57"/>
      <c r="O85" s="57"/>
    </row>
    <row r="86" spans="1:15" ht="16.5" customHeight="1" x14ac:dyDescent="0.3">
      <c r="A86" s="10"/>
      <c r="B86" s="55"/>
      <c r="C86" s="55"/>
      <c r="D86" s="55" t="s">
        <v>55</v>
      </c>
      <c r="E86" s="55"/>
      <c r="F86" s="57">
        <v>311942</v>
      </c>
      <c r="G86" s="57">
        <v>304994</v>
      </c>
      <c r="H86" s="57">
        <v>328052</v>
      </c>
      <c r="I86" s="57">
        <v>327602</v>
      </c>
      <c r="J86" s="57">
        <v>315800</v>
      </c>
      <c r="K86" s="57">
        <v>320800</v>
      </c>
      <c r="L86" s="57">
        <v>324500</v>
      </c>
      <c r="M86" s="57">
        <v>333400</v>
      </c>
      <c r="N86" s="57">
        <v>370000</v>
      </c>
      <c r="O86" s="57">
        <v>407100</v>
      </c>
    </row>
    <row r="87" spans="1:15" ht="15.6" x14ac:dyDescent="0.3">
      <c r="A87" s="10"/>
      <c r="B87" s="52"/>
      <c r="C87" s="55"/>
      <c r="D87" s="55" t="s">
        <v>56</v>
      </c>
      <c r="E87" s="55"/>
      <c r="F87" s="57">
        <v>77010</v>
      </c>
      <c r="G87" s="57">
        <v>75880</v>
      </c>
      <c r="H87" s="57">
        <v>81095</v>
      </c>
      <c r="I87" s="57">
        <v>77730</v>
      </c>
      <c r="J87" s="57">
        <v>69100</v>
      </c>
      <c r="K87" s="57">
        <v>73000</v>
      </c>
      <c r="L87" s="57">
        <v>78000</v>
      </c>
      <c r="M87" s="57">
        <v>79700</v>
      </c>
      <c r="N87" s="57">
        <v>85200</v>
      </c>
      <c r="O87" s="57">
        <v>91200</v>
      </c>
    </row>
    <row r="88" spans="1:15" ht="12" customHeight="1" x14ac:dyDescent="0.3">
      <c r="A88" s="10"/>
      <c r="B88" s="52"/>
      <c r="C88" s="55"/>
      <c r="D88" s="55"/>
      <c r="E88" s="55"/>
      <c r="F88" s="56"/>
      <c r="G88" s="56"/>
      <c r="H88" s="56"/>
      <c r="I88" s="56"/>
      <c r="J88" s="56"/>
      <c r="K88" s="56"/>
      <c r="L88" s="56"/>
      <c r="M88" s="56"/>
      <c r="N88" s="57"/>
      <c r="O88" s="57"/>
    </row>
    <row r="89" spans="1:15" ht="15" customHeight="1" x14ac:dyDescent="0.3">
      <c r="A89" s="10"/>
      <c r="B89" s="55"/>
      <c r="C89" s="55"/>
      <c r="D89" s="55" t="s">
        <v>57</v>
      </c>
      <c r="E89" s="55"/>
      <c r="F89" s="57">
        <v>3430</v>
      </c>
      <c r="G89" s="57">
        <v>3200</v>
      </c>
      <c r="H89" s="57">
        <v>3340</v>
      </c>
      <c r="I89" s="57">
        <v>3300</v>
      </c>
      <c r="J89" s="57">
        <v>3190</v>
      </c>
      <c r="K89" s="57">
        <v>3120</v>
      </c>
      <c r="L89" s="57">
        <v>3080</v>
      </c>
      <c r="M89" s="57">
        <v>3050</v>
      </c>
      <c r="N89" s="57">
        <v>3250</v>
      </c>
      <c r="O89" s="57">
        <v>3440</v>
      </c>
    </row>
    <row r="90" spans="1:15" ht="15.6" x14ac:dyDescent="0.3">
      <c r="A90" s="10"/>
      <c r="B90" s="52"/>
      <c r="C90" s="55"/>
      <c r="D90" s="55" t="s">
        <v>58</v>
      </c>
      <c r="E90" s="55"/>
      <c r="F90" s="57">
        <v>2380</v>
      </c>
      <c r="G90" s="57">
        <v>2140</v>
      </c>
      <c r="H90" s="57">
        <v>2200</v>
      </c>
      <c r="I90" s="57">
        <v>2240</v>
      </c>
      <c r="J90" s="57">
        <v>2140</v>
      </c>
      <c r="K90" s="57">
        <v>2080</v>
      </c>
      <c r="L90" s="57">
        <v>2040</v>
      </c>
      <c r="M90" s="57">
        <v>2000</v>
      </c>
      <c r="N90" s="57">
        <v>2110</v>
      </c>
      <c r="O90" s="57">
        <v>2220</v>
      </c>
    </row>
    <row r="91" spans="1:15" ht="13.5" customHeight="1" x14ac:dyDescent="0.3">
      <c r="A91" s="10"/>
      <c r="B91" s="52"/>
      <c r="C91" s="55"/>
      <c r="D91" s="55"/>
      <c r="E91" s="55"/>
      <c r="F91" s="59"/>
      <c r="G91" s="59"/>
      <c r="H91" s="59"/>
      <c r="I91" s="59"/>
      <c r="J91" s="59"/>
      <c r="K91" s="59"/>
      <c r="L91" s="59"/>
      <c r="M91" s="59"/>
      <c r="N91" s="57"/>
      <c r="O91" s="57"/>
    </row>
    <row r="92" spans="1:15" ht="15.75" customHeight="1" x14ac:dyDescent="0.3">
      <c r="A92" s="10"/>
      <c r="B92" s="55"/>
      <c r="C92" s="55"/>
      <c r="D92" s="55" t="s">
        <v>59</v>
      </c>
      <c r="E92" s="55"/>
      <c r="F92" s="57">
        <v>80000</v>
      </c>
      <c r="G92" s="57">
        <v>83000</v>
      </c>
      <c r="H92" s="57">
        <v>85100</v>
      </c>
      <c r="I92" s="57">
        <v>87700</v>
      </c>
      <c r="J92" s="57">
        <v>91400</v>
      </c>
      <c r="K92" s="57">
        <v>94800</v>
      </c>
      <c r="L92" s="57">
        <v>97200</v>
      </c>
      <c r="M92" s="57">
        <v>101100</v>
      </c>
      <c r="N92" s="57">
        <v>105200</v>
      </c>
      <c r="O92" s="57">
        <v>109200</v>
      </c>
    </row>
    <row r="93" spans="1:15" ht="15.6" x14ac:dyDescent="0.3">
      <c r="A93" s="10"/>
      <c r="B93" s="52"/>
      <c r="C93" s="55"/>
      <c r="D93" s="55" t="s">
        <v>60</v>
      </c>
      <c r="E93" s="55"/>
      <c r="F93" s="57">
        <v>26600</v>
      </c>
      <c r="G93" s="57">
        <v>27100</v>
      </c>
      <c r="H93" s="57">
        <v>27400</v>
      </c>
      <c r="I93" s="57">
        <v>28500</v>
      </c>
      <c r="J93" s="57">
        <v>28900</v>
      </c>
      <c r="K93" s="57">
        <v>31400</v>
      </c>
      <c r="L93" s="57">
        <v>34300</v>
      </c>
      <c r="M93" s="57">
        <v>35700</v>
      </c>
      <c r="N93" s="57">
        <v>36100</v>
      </c>
      <c r="O93" s="57">
        <v>36700</v>
      </c>
    </row>
    <row r="94" spans="1:15" ht="10.199999999999999" customHeight="1" x14ac:dyDescent="0.3">
      <c r="A94" s="10"/>
      <c r="B94" s="55"/>
      <c r="C94" s="55"/>
      <c r="D94" s="55"/>
      <c r="E94" s="55"/>
      <c r="F94" s="60"/>
      <c r="G94" s="60"/>
      <c r="H94" s="60"/>
      <c r="I94" s="60"/>
      <c r="J94" s="60"/>
      <c r="K94" s="60"/>
      <c r="L94" s="60"/>
      <c r="M94" s="60"/>
      <c r="N94" s="57"/>
      <c r="O94" s="57"/>
    </row>
    <row r="95" spans="1:15" ht="15.6" x14ac:dyDescent="0.3">
      <c r="A95" s="10"/>
      <c r="B95" s="52"/>
      <c r="C95" s="55"/>
      <c r="D95" s="55" t="s">
        <v>61</v>
      </c>
      <c r="E95" s="55"/>
      <c r="F95" s="59">
        <v>1.1363169840412342</v>
      </c>
      <c r="G95" s="59">
        <v>1.147342880409717</v>
      </c>
      <c r="H95" s="59">
        <v>1.1557299341013743</v>
      </c>
      <c r="I95" s="59">
        <v>1.1321560121427943</v>
      </c>
      <c r="J95" s="59">
        <v>1.083264</v>
      </c>
      <c r="K95" s="59">
        <v>1.083264</v>
      </c>
      <c r="L95" s="59">
        <v>1.083264</v>
      </c>
      <c r="M95" s="59">
        <v>1.083264</v>
      </c>
      <c r="N95" s="59">
        <v>1.083264</v>
      </c>
      <c r="O95" s="59">
        <v>1.083264</v>
      </c>
    </row>
    <row r="96" spans="1:15" ht="15.6" x14ac:dyDescent="0.3">
      <c r="A96" s="10"/>
      <c r="B96" s="52"/>
      <c r="C96" s="55"/>
      <c r="D96" s="55"/>
      <c r="E96" s="55"/>
      <c r="F96" s="60"/>
      <c r="G96" s="60"/>
      <c r="H96" s="60"/>
      <c r="I96" s="60"/>
      <c r="J96" s="60"/>
      <c r="K96" s="60"/>
      <c r="L96" s="60"/>
      <c r="M96" s="60"/>
      <c r="N96" s="57"/>
      <c r="O96" s="57"/>
    </row>
    <row r="97" spans="1:15" ht="19.5" customHeight="1" x14ac:dyDescent="0.3">
      <c r="A97" s="10"/>
      <c r="B97" s="55"/>
      <c r="C97" s="55"/>
      <c r="D97" s="55" t="s">
        <v>62</v>
      </c>
      <c r="E97" s="55"/>
      <c r="F97" s="57">
        <v>191610</v>
      </c>
      <c r="G97" s="57">
        <v>195792</v>
      </c>
      <c r="H97" s="57">
        <v>204080</v>
      </c>
      <c r="I97" s="57">
        <v>208487</v>
      </c>
      <c r="J97" s="57">
        <v>210000</v>
      </c>
      <c r="K97" s="57">
        <v>213200</v>
      </c>
      <c r="L97" s="57">
        <v>216300</v>
      </c>
      <c r="M97" s="57">
        <v>221200</v>
      </c>
      <c r="N97" s="57">
        <v>229000</v>
      </c>
      <c r="O97" s="57">
        <v>238100</v>
      </c>
    </row>
    <row r="98" spans="1:15" ht="15.6" x14ac:dyDescent="0.3">
      <c r="A98" s="10"/>
      <c r="B98" s="52"/>
      <c r="C98" s="55"/>
      <c r="D98" s="55" t="s">
        <v>63</v>
      </c>
      <c r="E98" s="55"/>
      <c r="F98" s="57">
        <v>68059</v>
      </c>
      <c r="G98" s="57">
        <v>74502</v>
      </c>
      <c r="H98" s="57">
        <v>75294</v>
      </c>
      <c r="I98" s="57">
        <v>75954</v>
      </c>
      <c r="J98" s="57">
        <v>72200</v>
      </c>
      <c r="K98" s="57">
        <v>78300</v>
      </c>
      <c r="L98" s="57">
        <v>86900</v>
      </c>
      <c r="M98" s="57">
        <v>92000</v>
      </c>
      <c r="N98" s="57">
        <v>94700</v>
      </c>
      <c r="O98" s="57">
        <v>98200</v>
      </c>
    </row>
    <row r="99" spans="1:15" ht="11.25" customHeight="1" x14ac:dyDescent="0.3">
      <c r="A99" s="10"/>
      <c r="B99" s="52"/>
      <c r="C99" s="55"/>
      <c r="D99" s="55"/>
      <c r="E99" s="55"/>
      <c r="F99" s="56"/>
      <c r="G99" s="56"/>
      <c r="H99" s="56"/>
      <c r="I99" s="56"/>
      <c r="J99" s="56"/>
      <c r="K99" s="56"/>
      <c r="L99" s="56"/>
      <c r="M99" s="56"/>
      <c r="N99" s="57"/>
      <c r="O99" s="57"/>
    </row>
    <row r="100" spans="1:15" ht="15" customHeight="1" x14ac:dyDescent="0.3">
      <c r="A100" s="10"/>
      <c r="B100" s="55"/>
      <c r="C100" s="55"/>
      <c r="D100" s="55" t="s">
        <v>64</v>
      </c>
      <c r="E100" s="55"/>
      <c r="F100" s="57">
        <v>2780</v>
      </c>
      <c r="G100" s="57">
        <v>2800</v>
      </c>
      <c r="H100" s="57">
        <v>2840</v>
      </c>
      <c r="I100" s="57">
        <v>2870</v>
      </c>
      <c r="J100" s="57">
        <v>2820</v>
      </c>
      <c r="K100" s="57">
        <v>2760</v>
      </c>
      <c r="L100" s="57">
        <v>2760</v>
      </c>
      <c r="M100" s="57">
        <v>2770</v>
      </c>
      <c r="N100" s="57">
        <v>2770</v>
      </c>
      <c r="O100" s="57">
        <v>2780</v>
      </c>
    </row>
    <row r="101" spans="1:15" ht="15.6" x14ac:dyDescent="0.3">
      <c r="A101" s="10"/>
      <c r="B101" s="52"/>
      <c r="C101" s="55"/>
      <c r="D101" s="55" t="s">
        <v>65</v>
      </c>
      <c r="E101" s="55"/>
      <c r="F101" s="57">
        <v>2110</v>
      </c>
      <c r="G101" s="57">
        <v>2120</v>
      </c>
      <c r="H101" s="57">
        <v>2130</v>
      </c>
      <c r="I101" s="57">
        <v>2120</v>
      </c>
      <c r="J101" s="57">
        <v>2080</v>
      </c>
      <c r="K101" s="57">
        <v>2040</v>
      </c>
      <c r="L101" s="57">
        <v>2040</v>
      </c>
      <c r="M101" s="57">
        <v>2040</v>
      </c>
      <c r="N101" s="57">
        <v>2050</v>
      </c>
      <c r="O101" s="57">
        <v>2050</v>
      </c>
    </row>
    <row r="102" spans="1:15" ht="12" customHeight="1" x14ac:dyDescent="0.3">
      <c r="A102" s="10"/>
      <c r="B102" s="52"/>
      <c r="C102" s="55"/>
      <c r="D102" s="55"/>
      <c r="E102" s="55"/>
      <c r="F102" s="59"/>
      <c r="G102" s="59"/>
      <c r="H102" s="59"/>
      <c r="I102" s="59"/>
      <c r="J102" s="59"/>
      <c r="K102" s="59"/>
      <c r="L102" s="59"/>
      <c r="M102" s="59"/>
      <c r="N102" s="57"/>
      <c r="O102" s="57"/>
    </row>
    <row r="103" spans="1:15" ht="18" customHeight="1" x14ac:dyDescent="0.3">
      <c r="A103" s="10"/>
      <c r="B103" s="55"/>
      <c r="C103" s="55"/>
      <c r="D103" s="55" t="s">
        <v>66</v>
      </c>
      <c r="E103" s="55"/>
      <c r="F103" s="57">
        <v>69000</v>
      </c>
      <c r="G103" s="57">
        <v>69800</v>
      </c>
      <c r="H103" s="57">
        <v>71600</v>
      </c>
      <c r="I103" s="57">
        <v>71800</v>
      </c>
      <c r="J103" s="57">
        <v>73900</v>
      </c>
      <c r="K103" s="57">
        <v>76500</v>
      </c>
      <c r="L103" s="57">
        <v>77600</v>
      </c>
      <c r="M103" s="57">
        <v>79300</v>
      </c>
      <c r="N103" s="57">
        <v>81900</v>
      </c>
      <c r="O103" s="57">
        <v>85000</v>
      </c>
    </row>
    <row r="104" spans="1:15" ht="18.75" customHeight="1" x14ac:dyDescent="0.3">
      <c r="A104" s="10"/>
      <c r="B104" s="52"/>
      <c r="C104" s="55"/>
      <c r="D104" s="55" t="s">
        <v>67</v>
      </c>
      <c r="E104" s="55"/>
      <c r="F104" s="57">
        <v>32200</v>
      </c>
      <c r="G104" s="57">
        <v>33600</v>
      </c>
      <c r="H104" s="57">
        <v>34700</v>
      </c>
      <c r="I104" s="57">
        <v>35600</v>
      </c>
      <c r="J104" s="57">
        <v>36700</v>
      </c>
      <c r="K104" s="57">
        <v>40600</v>
      </c>
      <c r="L104" s="57">
        <v>45000</v>
      </c>
      <c r="M104" s="57">
        <v>47700</v>
      </c>
      <c r="N104" s="57">
        <v>48900</v>
      </c>
      <c r="O104" s="57">
        <v>50600</v>
      </c>
    </row>
    <row r="105" spans="1:15" ht="13.5" customHeight="1" x14ac:dyDescent="0.3">
      <c r="A105" s="10"/>
      <c r="B105" s="52"/>
      <c r="C105" s="55"/>
      <c r="D105" s="55"/>
      <c r="E105" s="55"/>
      <c r="F105" s="60"/>
      <c r="G105" s="60"/>
      <c r="H105" s="60"/>
      <c r="I105" s="60"/>
      <c r="J105" s="60"/>
      <c r="K105" s="60"/>
      <c r="L105" s="60"/>
      <c r="M105" s="60"/>
      <c r="N105" s="57"/>
      <c r="O105" s="57"/>
    </row>
    <row r="106" spans="1:15" ht="15.6" x14ac:dyDescent="0.3">
      <c r="A106" s="10"/>
      <c r="B106" s="52"/>
      <c r="C106" s="55"/>
      <c r="D106" s="55" t="s">
        <v>68</v>
      </c>
      <c r="E106" s="55"/>
      <c r="F106" s="59">
        <v>1.0003599630498978</v>
      </c>
      <c r="G106" s="59">
        <v>1.0030368891687671</v>
      </c>
      <c r="H106" s="59">
        <v>1.00274019847275</v>
      </c>
      <c r="I106" s="59">
        <v>1.0120088986647853</v>
      </c>
      <c r="J106" s="59">
        <v>1.0081</v>
      </c>
      <c r="K106" s="59">
        <v>1.0081</v>
      </c>
      <c r="L106" s="59">
        <v>1.0081</v>
      </c>
      <c r="M106" s="59">
        <v>1.0081</v>
      </c>
      <c r="N106" s="59">
        <v>1.0081</v>
      </c>
      <c r="O106" s="59">
        <v>1.0081</v>
      </c>
    </row>
    <row r="107" spans="1:15" ht="11.25" customHeight="1" x14ac:dyDescent="0.3">
      <c r="A107" s="10"/>
      <c r="B107" s="52"/>
      <c r="C107" s="55"/>
      <c r="D107" s="55"/>
      <c r="E107" s="55"/>
      <c r="F107" s="58"/>
      <c r="G107" s="58"/>
      <c r="H107" s="58"/>
      <c r="I107" s="58"/>
      <c r="J107" s="58"/>
      <c r="K107" s="58"/>
      <c r="L107" s="58"/>
      <c r="M107" s="58"/>
      <c r="N107" s="57"/>
      <c r="O107" s="57"/>
    </row>
    <row r="108" spans="1:15" ht="25.2" customHeight="1" x14ac:dyDescent="0.3">
      <c r="A108" s="10"/>
      <c r="B108" s="61"/>
      <c r="C108" s="55" t="s">
        <v>69</v>
      </c>
      <c r="D108" s="55"/>
      <c r="E108" s="55"/>
      <c r="F108" s="57">
        <v>106</v>
      </c>
      <c r="G108" s="57">
        <v>33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</row>
    <row r="109" spans="1:15" s="7" customFormat="1" ht="13.5" customHeight="1" x14ac:dyDescent="0.3">
      <c r="A109" s="10"/>
      <c r="B109" s="15"/>
      <c r="C109" s="8"/>
      <c r="D109" s="8"/>
      <c r="E109" s="8"/>
    </row>
    <row r="110" spans="1:15" s="1" customFormat="1" ht="16.2" thickBot="1" x14ac:dyDescent="0.35">
      <c r="A110" s="24"/>
      <c r="B110" s="31" t="s">
        <v>70</v>
      </c>
      <c r="C110" s="32"/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s="3" customFormat="1" ht="18.75" customHeight="1" thickTop="1" x14ac:dyDescent="0.3">
      <c r="A111" s="24"/>
      <c r="B111" s="21"/>
      <c r="C111" s="24" t="s">
        <v>23</v>
      </c>
      <c r="D111" s="24"/>
      <c r="E111" s="24"/>
      <c r="F111" s="30">
        <v>9138838.7962083798</v>
      </c>
      <c r="G111" s="30">
        <v>9195554.5189279653</v>
      </c>
      <c r="H111" s="30">
        <v>10414069.606558152</v>
      </c>
      <c r="I111" s="30">
        <v>10595261.296296883</v>
      </c>
      <c r="J111" s="30">
        <v>11899491.940249547</v>
      </c>
      <c r="K111" s="30">
        <v>13718800</v>
      </c>
      <c r="L111" s="30">
        <v>14189800</v>
      </c>
      <c r="M111" s="30">
        <v>14426900</v>
      </c>
      <c r="N111" s="30">
        <v>14225400</v>
      </c>
      <c r="O111" s="30">
        <v>13986100</v>
      </c>
    </row>
    <row r="112" spans="1:15" s="3" customFormat="1" ht="15.6" x14ac:dyDescent="0.3">
      <c r="A112" s="24"/>
      <c r="C112" s="21" t="s">
        <v>71</v>
      </c>
      <c r="D112" s="21"/>
      <c r="E112" s="21"/>
      <c r="F112" s="4">
        <v>9060200</v>
      </c>
      <c r="G112" s="4">
        <v>9106300</v>
      </c>
      <c r="H112" s="4">
        <v>10317400</v>
      </c>
      <c r="I112" s="4">
        <v>10490700</v>
      </c>
      <c r="J112" s="4">
        <v>11798600</v>
      </c>
      <c r="K112" s="4">
        <v>13643100</v>
      </c>
      <c r="L112" s="4">
        <v>14121900</v>
      </c>
      <c r="M112" s="4">
        <v>14359000</v>
      </c>
      <c r="N112" s="4">
        <v>14157500</v>
      </c>
      <c r="O112" s="4">
        <v>13918200</v>
      </c>
    </row>
    <row r="113" spans="1:15" s="3" customFormat="1" ht="15.6" x14ac:dyDescent="0.3">
      <c r="A113" s="24"/>
      <c r="C113" s="21"/>
      <c r="D113" s="21" t="s">
        <v>72</v>
      </c>
      <c r="E113" s="21"/>
      <c r="F113" s="4">
        <v>9052000</v>
      </c>
      <c r="G113" s="4">
        <v>9099200</v>
      </c>
      <c r="H113" s="4">
        <v>10311400</v>
      </c>
      <c r="I113" s="4">
        <v>10486000</v>
      </c>
      <c r="J113" s="4">
        <v>11794500</v>
      </c>
      <c r="K113" s="4">
        <v>13639300</v>
      </c>
      <c r="L113" s="4">
        <v>14118500</v>
      </c>
      <c r="M113" s="4">
        <v>14356000</v>
      </c>
      <c r="N113" s="4">
        <v>14154900</v>
      </c>
      <c r="O113" s="4">
        <v>13915900</v>
      </c>
    </row>
    <row r="114" spans="1:15" s="3" customFormat="1" ht="15.6" x14ac:dyDescent="0.3">
      <c r="A114" s="24"/>
      <c r="C114" s="21"/>
      <c r="D114" s="21" t="s">
        <v>73</v>
      </c>
      <c r="E114" s="21"/>
      <c r="F114" s="4">
        <v>8200</v>
      </c>
      <c r="G114" s="4">
        <v>7100</v>
      </c>
      <c r="H114" s="4">
        <v>6000</v>
      </c>
      <c r="I114" s="4">
        <v>4700</v>
      </c>
      <c r="J114" s="4">
        <v>4100</v>
      </c>
      <c r="K114" s="4">
        <v>3800</v>
      </c>
      <c r="L114" s="4">
        <v>3400</v>
      </c>
      <c r="M114" s="4">
        <v>3000</v>
      </c>
      <c r="N114" s="4">
        <v>2600</v>
      </c>
      <c r="O114" s="4">
        <v>2300</v>
      </c>
    </row>
    <row r="115" spans="1:15" s="3" customFormat="1" ht="10.199999999999999" customHeight="1" x14ac:dyDescent="0.3">
      <c r="A115" s="24"/>
      <c r="B115" s="21"/>
      <c r="C115" s="21"/>
      <c r="D115" s="21"/>
      <c r="E115" s="21"/>
    </row>
    <row r="116" spans="1:15" s="3" customFormat="1" ht="15.6" x14ac:dyDescent="0.3">
      <c r="A116" s="24"/>
      <c r="C116" s="21" t="s">
        <v>74</v>
      </c>
      <c r="D116" s="21"/>
      <c r="E116" s="21"/>
      <c r="F116" s="4">
        <v>78600</v>
      </c>
      <c r="G116" s="4">
        <v>89300</v>
      </c>
      <c r="H116" s="4">
        <v>96600</v>
      </c>
      <c r="I116" s="4">
        <v>104600</v>
      </c>
      <c r="J116" s="4">
        <v>100900</v>
      </c>
      <c r="K116" s="4">
        <v>75700</v>
      </c>
      <c r="L116" s="4">
        <v>67900</v>
      </c>
      <c r="M116" s="4">
        <v>67900</v>
      </c>
      <c r="N116" s="4">
        <v>67900</v>
      </c>
      <c r="O116" s="4">
        <v>67900</v>
      </c>
    </row>
    <row r="117" spans="1:15" s="3" customFormat="1" ht="15.6" x14ac:dyDescent="0.3">
      <c r="A117" s="24"/>
      <c r="C117" s="21"/>
      <c r="D117" s="21"/>
      <c r="E117" s="21"/>
    </row>
    <row r="118" spans="1:15" s="3" customFormat="1" ht="15.6" x14ac:dyDescent="0.3">
      <c r="A118" s="24"/>
      <c r="C118" s="21" t="s">
        <v>75</v>
      </c>
      <c r="D118" s="21"/>
      <c r="E118" s="21"/>
      <c r="F118" s="4">
        <v>288500</v>
      </c>
      <c r="G118" s="4">
        <v>287800</v>
      </c>
      <c r="H118" s="4">
        <v>288200</v>
      </c>
      <c r="I118" s="4">
        <v>292400</v>
      </c>
      <c r="J118" s="4">
        <v>292800</v>
      </c>
      <c r="K118" s="4">
        <v>303600</v>
      </c>
      <c r="L118" s="4">
        <v>308700</v>
      </c>
      <c r="M118" s="4">
        <v>312200</v>
      </c>
      <c r="N118" s="4">
        <v>308600</v>
      </c>
      <c r="O118" s="4">
        <v>304700</v>
      </c>
    </row>
    <row r="119" spans="1:15" s="3" customFormat="1" ht="15.6" x14ac:dyDescent="0.3">
      <c r="A119" s="24"/>
      <c r="C119" s="21"/>
      <c r="D119" s="21" t="s">
        <v>76</v>
      </c>
      <c r="E119" s="21"/>
      <c r="F119" s="4">
        <v>288300</v>
      </c>
      <c r="G119" s="4">
        <v>287600</v>
      </c>
      <c r="H119" s="4">
        <v>288000</v>
      </c>
      <c r="I119" s="4">
        <v>292300</v>
      </c>
      <c r="J119" s="4">
        <v>292700</v>
      </c>
      <c r="K119" s="4">
        <v>303500</v>
      </c>
      <c r="L119" s="4">
        <v>308600</v>
      </c>
      <c r="M119" s="4">
        <v>312100</v>
      </c>
      <c r="N119" s="4">
        <v>308500</v>
      </c>
      <c r="O119" s="4">
        <v>304600</v>
      </c>
    </row>
    <row r="120" spans="1:15" s="3" customFormat="1" ht="15.6" x14ac:dyDescent="0.3">
      <c r="A120" s="24"/>
      <c r="C120" s="21"/>
      <c r="D120" s="21" t="s">
        <v>77</v>
      </c>
      <c r="E120" s="21"/>
      <c r="F120" s="4">
        <v>200</v>
      </c>
      <c r="G120" s="4">
        <v>200</v>
      </c>
      <c r="H120" s="4">
        <v>200</v>
      </c>
      <c r="I120" s="4">
        <v>100</v>
      </c>
      <c r="J120" s="4">
        <v>100</v>
      </c>
      <c r="K120" s="4">
        <v>100</v>
      </c>
      <c r="L120" s="4">
        <v>100</v>
      </c>
      <c r="M120" s="4">
        <v>100</v>
      </c>
      <c r="N120" s="4">
        <v>100</v>
      </c>
      <c r="O120" s="4">
        <v>100</v>
      </c>
    </row>
    <row r="121" spans="1:15" s="3" customFormat="1" ht="15.6" x14ac:dyDescent="0.3">
      <c r="A121" s="24"/>
      <c r="C121" s="21"/>
      <c r="D121" s="21"/>
      <c r="E121" s="21"/>
    </row>
    <row r="122" spans="1:15" s="3" customFormat="1" ht="15.6" x14ac:dyDescent="0.3">
      <c r="A122" s="24"/>
      <c r="C122" s="21"/>
      <c r="D122" s="21" t="s">
        <v>78</v>
      </c>
      <c r="E122" s="21"/>
      <c r="F122" s="4">
        <v>216500</v>
      </c>
      <c r="G122" s="4">
        <v>213900</v>
      </c>
      <c r="H122" s="4">
        <v>213300</v>
      </c>
      <c r="I122" s="4">
        <v>212400</v>
      </c>
      <c r="J122" s="4">
        <v>212700</v>
      </c>
      <c r="K122" s="4">
        <v>220600</v>
      </c>
      <c r="L122" s="4">
        <v>224300</v>
      </c>
      <c r="M122" s="4">
        <v>226800</v>
      </c>
      <c r="N122" s="4">
        <v>224200</v>
      </c>
      <c r="O122" s="4">
        <v>221400</v>
      </c>
    </row>
    <row r="123" spans="1:15" s="3" customFormat="1" ht="15.6" x14ac:dyDescent="0.3">
      <c r="A123" s="24"/>
      <c r="C123" s="21"/>
      <c r="D123" s="21" t="s">
        <v>79</v>
      </c>
      <c r="E123" s="21"/>
      <c r="F123" s="4">
        <v>72000</v>
      </c>
      <c r="G123" s="4">
        <v>73900</v>
      </c>
      <c r="H123" s="4">
        <v>74900</v>
      </c>
      <c r="I123" s="4">
        <v>80000</v>
      </c>
      <c r="J123" s="4">
        <v>80100</v>
      </c>
      <c r="K123" s="4">
        <v>83000</v>
      </c>
      <c r="L123" s="4">
        <v>84400</v>
      </c>
      <c r="M123" s="4">
        <v>85400</v>
      </c>
      <c r="N123" s="4">
        <v>84400</v>
      </c>
      <c r="O123" s="4">
        <v>83300</v>
      </c>
    </row>
    <row r="124" spans="1:15" s="3" customFormat="1" ht="15.6" x14ac:dyDescent="0.3">
      <c r="A124" s="24"/>
      <c r="C124" s="21"/>
      <c r="D124" s="21"/>
      <c r="E124" s="21"/>
    </row>
    <row r="125" spans="1:15" s="3" customFormat="1" ht="15.6" x14ac:dyDescent="0.3">
      <c r="A125" s="24"/>
      <c r="C125" s="21" t="s">
        <v>80</v>
      </c>
      <c r="D125" s="21"/>
      <c r="E125" s="21"/>
      <c r="F125" s="4">
        <v>30210</v>
      </c>
      <c r="G125" s="4">
        <v>30210</v>
      </c>
      <c r="H125" s="4">
        <v>33700</v>
      </c>
      <c r="I125" s="4">
        <v>34180</v>
      </c>
      <c r="J125" s="4">
        <v>38460</v>
      </c>
      <c r="K125" s="4">
        <v>43010</v>
      </c>
      <c r="L125" s="4">
        <v>44290</v>
      </c>
      <c r="M125" s="4">
        <v>44530</v>
      </c>
      <c r="N125" s="4">
        <v>44420</v>
      </c>
      <c r="O125" s="4">
        <v>44220</v>
      </c>
    </row>
    <row r="126" spans="1:15" s="3" customFormat="1" ht="15.6" x14ac:dyDescent="0.3">
      <c r="A126" s="24"/>
      <c r="C126" s="21"/>
      <c r="D126" s="21" t="s">
        <v>81</v>
      </c>
      <c r="E126" s="21"/>
      <c r="F126" s="4">
        <v>30200</v>
      </c>
      <c r="G126" s="4">
        <v>30210</v>
      </c>
      <c r="H126" s="4">
        <v>33700</v>
      </c>
      <c r="I126" s="4">
        <v>34180</v>
      </c>
      <c r="J126" s="4">
        <v>38460</v>
      </c>
      <c r="K126" s="4">
        <v>43010</v>
      </c>
      <c r="L126" s="4">
        <v>44290</v>
      </c>
      <c r="M126" s="4">
        <v>44530</v>
      </c>
      <c r="N126" s="4">
        <v>44420</v>
      </c>
      <c r="O126" s="4">
        <v>44220</v>
      </c>
    </row>
    <row r="127" spans="1:15" s="3" customFormat="1" ht="15.6" x14ac:dyDescent="0.3">
      <c r="A127" s="24"/>
      <c r="C127" s="21"/>
      <c r="D127" s="21" t="s">
        <v>82</v>
      </c>
      <c r="E127" s="21"/>
      <c r="F127" s="4">
        <v>36290</v>
      </c>
      <c r="G127" s="4">
        <v>35860</v>
      </c>
      <c r="H127" s="4">
        <v>35370</v>
      </c>
      <c r="I127" s="4">
        <v>35700</v>
      </c>
      <c r="J127" s="4">
        <v>39710</v>
      </c>
      <c r="K127" s="4">
        <v>41460</v>
      </c>
      <c r="L127" s="4">
        <v>42620</v>
      </c>
      <c r="M127" s="4">
        <v>43110</v>
      </c>
      <c r="N127" s="4">
        <v>43570</v>
      </c>
      <c r="O127" s="4">
        <v>44010</v>
      </c>
    </row>
    <row r="128" spans="1:15" s="3" customFormat="1" ht="12" customHeight="1" x14ac:dyDescent="0.3">
      <c r="A128" s="24"/>
      <c r="B128" s="21"/>
      <c r="C128" s="21"/>
      <c r="D128" s="21"/>
      <c r="E128" s="21"/>
    </row>
    <row r="129" spans="1:15" s="3" customFormat="1" ht="13.5" customHeight="1" x14ac:dyDescent="0.3">
      <c r="A129" s="24"/>
      <c r="B129" s="21"/>
      <c r="C129" s="21"/>
      <c r="D129" s="21" t="s">
        <v>83</v>
      </c>
      <c r="E129" s="21"/>
      <c r="F129" s="4">
        <v>30830</v>
      </c>
      <c r="G129" s="4">
        <v>30810</v>
      </c>
      <c r="H129" s="4">
        <v>34370</v>
      </c>
      <c r="I129" s="4">
        <v>34600</v>
      </c>
      <c r="J129" s="4">
        <v>39230</v>
      </c>
      <c r="K129" s="4">
        <v>43870</v>
      </c>
      <c r="L129" s="4">
        <v>45180</v>
      </c>
      <c r="M129" s="4">
        <v>45420</v>
      </c>
      <c r="N129" s="4">
        <v>45310</v>
      </c>
      <c r="O129" s="4">
        <v>45100</v>
      </c>
    </row>
    <row r="130" spans="1:15" s="3" customFormat="1" ht="16.5" customHeight="1" x14ac:dyDescent="0.3">
      <c r="A130" s="24"/>
      <c r="B130" s="21"/>
      <c r="C130" s="21"/>
      <c r="D130" s="21" t="s">
        <v>84</v>
      </c>
      <c r="E130" s="21"/>
      <c r="F130" s="4">
        <v>28330</v>
      </c>
      <c r="G130" s="4">
        <v>28500</v>
      </c>
      <c r="H130" s="4">
        <v>31750</v>
      </c>
      <c r="I130" s="4">
        <v>33070</v>
      </c>
      <c r="J130" s="4">
        <v>36440</v>
      </c>
      <c r="K130" s="4">
        <v>40700</v>
      </c>
      <c r="L130" s="4">
        <v>41910</v>
      </c>
      <c r="M130" s="4">
        <v>42140</v>
      </c>
      <c r="N130" s="4">
        <v>42020</v>
      </c>
      <c r="O130" s="4">
        <v>41880</v>
      </c>
    </row>
    <row r="131" spans="1:15" s="3" customFormat="1" ht="10.199999999999999" customHeight="1" x14ac:dyDescent="0.3">
      <c r="A131" s="24"/>
      <c r="B131" s="21"/>
      <c r="C131" s="21"/>
      <c r="D131" s="21"/>
      <c r="E131" s="21"/>
    </row>
    <row r="132" spans="1:15" s="3" customFormat="1" ht="15.6" x14ac:dyDescent="0.3">
      <c r="A132" s="24"/>
      <c r="C132" s="21" t="s">
        <v>85</v>
      </c>
      <c r="D132" s="21"/>
      <c r="E132" s="21"/>
      <c r="F132" s="34">
        <v>1.0397006</v>
      </c>
      <c r="G132" s="34">
        <v>1.0471235000000001</v>
      </c>
      <c r="H132" s="34">
        <v>1.062603</v>
      </c>
      <c r="I132" s="34">
        <v>1.0496233800000001</v>
      </c>
      <c r="J132" s="34">
        <v>1.0475165500000001</v>
      </c>
      <c r="K132" s="34">
        <v>1.0449999999999999</v>
      </c>
      <c r="L132" s="34">
        <v>1.0329999999999999</v>
      </c>
      <c r="M132" s="34">
        <v>1.0329999999999999</v>
      </c>
      <c r="N132" s="34">
        <v>1.0329999999999999</v>
      </c>
      <c r="O132" s="34">
        <v>1.0329999999999999</v>
      </c>
    </row>
    <row r="133" spans="1:15" s="3" customFormat="1" ht="12.75" customHeight="1" x14ac:dyDescent="0.3">
      <c r="A133" s="24"/>
      <c r="C133" s="21"/>
      <c r="D133" s="21"/>
      <c r="E133" s="21"/>
    </row>
    <row r="134" spans="1:15" s="3" customFormat="1" ht="15.6" x14ac:dyDescent="0.3">
      <c r="A134" s="24"/>
      <c r="C134" s="21" t="s">
        <v>86</v>
      </c>
      <c r="D134" s="21"/>
      <c r="E134" s="21"/>
      <c r="F134" s="4">
        <v>2800</v>
      </c>
      <c r="G134" s="4">
        <v>3000</v>
      </c>
      <c r="H134" s="4">
        <v>2900</v>
      </c>
      <c r="I134" s="4">
        <v>3100</v>
      </c>
      <c r="J134" s="4">
        <v>3300</v>
      </c>
      <c r="K134" s="4">
        <v>2500</v>
      </c>
      <c r="L134" s="4">
        <v>2200</v>
      </c>
      <c r="M134" s="4">
        <v>2200</v>
      </c>
      <c r="N134" s="4">
        <v>2200</v>
      </c>
      <c r="O134" s="4">
        <v>2200</v>
      </c>
    </row>
    <row r="135" spans="1:15" s="3" customFormat="1" ht="19.5" customHeight="1" x14ac:dyDescent="0.3">
      <c r="A135" s="24"/>
      <c r="B135" s="35"/>
      <c r="C135" s="21" t="s">
        <v>87</v>
      </c>
      <c r="D135" s="21"/>
      <c r="E135" s="21"/>
      <c r="F135" s="4">
        <v>25750</v>
      </c>
      <c r="G135" s="4">
        <v>26740</v>
      </c>
      <c r="H135" s="4">
        <v>28150</v>
      </c>
      <c r="I135" s="4">
        <v>29040</v>
      </c>
      <c r="J135" s="4">
        <v>29410</v>
      </c>
      <c r="K135" s="4">
        <v>29410</v>
      </c>
      <c r="L135" s="4">
        <v>29410</v>
      </c>
      <c r="M135" s="4">
        <v>29410</v>
      </c>
      <c r="N135" s="4">
        <v>29410</v>
      </c>
      <c r="O135" s="4">
        <v>29410</v>
      </c>
    </row>
    <row r="136" spans="1:15" s="7" customFormat="1" ht="9.75" customHeight="1" x14ac:dyDescent="0.3">
      <c r="A136" s="10"/>
      <c r="B136" s="15"/>
      <c r="C136" s="8"/>
      <c r="D136" s="8"/>
      <c r="E136" s="8"/>
    </row>
    <row r="137" spans="1:15" s="3" customFormat="1" ht="16.2" thickBot="1" x14ac:dyDescent="0.35">
      <c r="A137" s="24"/>
      <c r="B137" s="31" t="s">
        <v>88</v>
      </c>
      <c r="C137" s="32"/>
      <c r="D137" s="32"/>
      <c r="E137" s="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s="3" customFormat="1" ht="16.2" thickTop="1" x14ac:dyDescent="0.3">
      <c r="A138" s="24"/>
      <c r="C138" s="24" t="s">
        <v>23</v>
      </c>
      <c r="D138" s="24"/>
      <c r="E138" s="24"/>
      <c r="F138" s="30">
        <v>1081357.4990162195</v>
      </c>
      <c r="G138" s="30">
        <v>1167088.9147651552</v>
      </c>
      <c r="H138" s="30">
        <v>1180149.0847602577</v>
      </c>
      <c r="I138" s="30">
        <v>1204060.3912147128</v>
      </c>
      <c r="J138" s="30">
        <v>1209313.6699016364</v>
      </c>
      <c r="K138" s="30">
        <v>1234600</v>
      </c>
      <c r="L138" s="30">
        <v>1324000</v>
      </c>
      <c r="M138" s="30">
        <v>1389100</v>
      </c>
      <c r="N138" s="30">
        <v>1414900</v>
      </c>
      <c r="O138" s="30">
        <v>1438100</v>
      </c>
    </row>
    <row r="139" spans="1:15" s="3" customFormat="1" ht="15.6" x14ac:dyDescent="0.3">
      <c r="A139" s="24"/>
      <c r="C139" s="21" t="s">
        <v>89</v>
      </c>
      <c r="D139" s="21"/>
      <c r="E139" s="21"/>
      <c r="F139" s="4">
        <v>1081400</v>
      </c>
      <c r="G139" s="4">
        <v>1167100</v>
      </c>
      <c r="H139" s="4">
        <v>1180100</v>
      </c>
      <c r="I139" s="4">
        <v>1204100</v>
      </c>
      <c r="J139" s="4">
        <v>1209300</v>
      </c>
      <c r="K139" s="4">
        <v>1234600</v>
      </c>
      <c r="L139" s="4">
        <v>1324000</v>
      </c>
      <c r="M139" s="4">
        <v>1389100</v>
      </c>
      <c r="N139" s="4">
        <v>1414900</v>
      </c>
      <c r="O139" s="4">
        <v>1438100</v>
      </c>
    </row>
    <row r="140" spans="1:15" s="3" customFormat="1" ht="15.6" x14ac:dyDescent="0.3">
      <c r="A140" s="24"/>
      <c r="C140" s="21"/>
      <c r="D140" s="21"/>
      <c r="E140" s="21" t="s">
        <v>90</v>
      </c>
      <c r="F140" s="4">
        <v>624600</v>
      </c>
      <c r="G140" s="4">
        <v>669900</v>
      </c>
      <c r="H140" s="4">
        <v>698400</v>
      </c>
      <c r="I140" s="4">
        <v>692300</v>
      </c>
      <c r="J140" s="4">
        <v>710900</v>
      </c>
      <c r="K140" s="4">
        <v>738300</v>
      </c>
      <c r="L140" s="4">
        <v>767100</v>
      </c>
      <c r="M140" s="4">
        <v>765400</v>
      </c>
      <c r="N140" s="4">
        <v>745700</v>
      </c>
      <c r="O140" s="4">
        <v>726900</v>
      </c>
    </row>
    <row r="141" spans="1:15" s="3" customFormat="1" ht="15.6" x14ac:dyDescent="0.3">
      <c r="A141" s="24"/>
      <c r="C141" s="21"/>
      <c r="D141" s="21"/>
      <c r="E141" s="21" t="s">
        <v>91</v>
      </c>
      <c r="F141" s="4">
        <v>456700</v>
      </c>
      <c r="G141" s="4">
        <v>497200</v>
      </c>
      <c r="H141" s="4">
        <v>481700</v>
      </c>
      <c r="I141" s="4">
        <v>511800</v>
      </c>
      <c r="J141" s="4">
        <v>498500</v>
      </c>
      <c r="K141" s="4">
        <v>496300</v>
      </c>
      <c r="L141" s="4">
        <v>556800</v>
      </c>
      <c r="M141" s="4">
        <v>623600</v>
      </c>
      <c r="N141" s="4">
        <v>669100</v>
      </c>
      <c r="O141" s="4">
        <v>711200</v>
      </c>
    </row>
    <row r="142" spans="1:15" s="3" customFormat="1" ht="15.6" x14ac:dyDescent="0.3">
      <c r="A142" s="24"/>
      <c r="C142" s="21"/>
      <c r="D142" s="21"/>
      <c r="E142" s="21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s="3" customFormat="1" ht="15.6" x14ac:dyDescent="0.3">
      <c r="A143" s="24"/>
      <c r="C143" s="21" t="s">
        <v>92</v>
      </c>
      <c r="D143" s="21"/>
      <c r="E143" s="21"/>
      <c r="F143" s="4">
        <v>23600</v>
      </c>
      <c r="G143" s="4">
        <v>24900</v>
      </c>
      <c r="H143" s="4">
        <v>24500</v>
      </c>
      <c r="I143" s="4">
        <v>25600</v>
      </c>
      <c r="J143" s="4">
        <v>25000</v>
      </c>
      <c r="K143" s="4">
        <v>24100</v>
      </c>
      <c r="L143" s="4">
        <v>24600</v>
      </c>
      <c r="M143" s="4">
        <v>25800</v>
      </c>
      <c r="N143" s="4">
        <v>26600</v>
      </c>
      <c r="O143" s="4">
        <v>27200</v>
      </c>
    </row>
    <row r="144" spans="1:15" s="3" customFormat="1" ht="15.6" x14ac:dyDescent="0.3">
      <c r="A144" s="24"/>
      <c r="C144" s="21"/>
      <c r="D144" s="21"/>
      <c r="E144" s="21" t="s">
        <v>93</v>
      </c>
      <c r="F144" s="4">
        <v>6500</v>
      </c>
      <c r="G144" s="4">
        <v>6800</v>
      </c>
      <c r="H144" s="4">
        <v>6700</v>
      </c>
      <c r="I144" s="4">
        <v>6600</v>
      </c>
      <c r="J144" s="4">
        <v>6500</v>
      </c>
      <c r="K144" s="4">
        <v>6400</v>
      </c>
      <c r="L144" s="4">
        <v>6200</v>
      </c>
      <c r="M144" s="4">
        <v>6000</v>
      </c>
      <c r="N144" s="4">
        <v>5800</v>
      </c>
      <c r="O144" s="4">
        <v>5500</v>
      </c>
    </row>
    <row r="145" spans="1:20" s="3" customFormat="1" ht="15.6" x14ac:dyDescent="0.3">
      <c r="A145" s="24"/>
      <c r="C145" s="21"/>
      <c r="D145" s="21"/>
      <c r="E145" s="21" t="s">
        <v>94</v>
      </c>
      <c r="F145" s="4">
        <v>17000</v>
      </c>
      <c r="G145" s="4">
        <v>18100</v>
      </c>
      <c r="H145" s="4">
        <v>17800</v>
      </c>
      <c r="I145" s="4">
        <v>19000</v>
      </c>
      <c r="J145" s="4">
        <v>18500</v>
      </c>
      <c r="K145" s="4">
        <v>17700</v>
      </c>
      <c r="L145" s="4">
        <v>18400</v>
      </c>
      <c r="M145" s="4">
        <v>19800</v>
      </c>
      <c r="N145" s="4">
        <v>20900</v>
      </c>
      <c r="O145" s="4">
        <v>21700</v>
      </c>
    </row>
    <row r="146" spans="1:20" s="3" customFormat="1" ht="15.6" x14ac:dyDescent="0.3">
      <c r="A146" s="24"/>
      <c r="C146" s="21"/>
      <c r="D146" s="21"/>
      <c r="E146" s="21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20" s="3" customFormat="1" ht="15.6" x14ac:dyDescent="0.3">
      <c r="A147" s="24"/>
      <c r="C147" s="21" t="s">
        <v>95</v>
      </c>
      <c r="D147" s="21"/>
      <c r="E147" s="21"/>
      <c r="F147" s="4">
        <v>42690</v>
      </c>
      <c r="G147" s="4">
        <v>43530</v>
      </c>
      <c r="H147" s="4">
        <v>44290</v>
      </c>
      <c r="I147" s="4">
        <v>43980</v>
      </c>
      <c r="J147" s="4">
        <v>45310</v>
      </c>
      <c r="K147" s="4">
        <v>48710</v>
      </c>
      <c r="L147" s="4">
        <v>51420</v>
      </c>
      <c r="M147" s="4">
        <v>51420</v>
      </c>
      <c r="N147" s="4">
        <v>50690</v>
      </c>
      <c r="O147" s="4">
        <v>50450</v>
      </c>
    </row>
    <row r="148" spans="1:20" s="3" customFormat="1" ht="15.6" x14ac:dyDescent="0.3">
      <c r="A148" s="24"/>
      <c r="C148" s="21"/>
      <c r="D148" s="21"/>
      <c r="E148" s="21" t="s">
        <v>96</v>
      </c>
      <c r="F148" s="4">
        <v>89070</v>
      </c>
      <c r="G148" s="4">
        <v>91720</v>
      </c>
      <c r="H148" s="4">
        <v>95600</v>
      </c>
      <c r="I148" s="4">
        <v>98170</v>
      </c>
      <c r="J148" s="4">
        <v>102640</v>
      </c>
      <c r="K148" s="4">
        <v>109770</v>
      </c>
      <c r="L148" s="4">
        <v>117740</v>
      </c>
      <c r="M148" s="4">
        <v>121640</v>
      </c>
      <c r="N148" s="4">
        <v>123350</v>
      </c>
      <c r="O148" s="4">
        <v>125680</v>
      </c>
    </row>
    <row r="149" spans="1:20" s="3" customFormat="1" ht="15.6" x14ac:dyDescent="0.3">
      <c r="A149" s="24"/>
      <c r="C149" s="21"/>
      <c r="D149" s="21"/>
      <c r="E149" s="21" t="s">
        <v>97</v>
      </c>
      <c r="F149" s="4">
        <v>24930</v>
      </c>
      <c r="G149" s="4">
        <v>25490</v>
      </c>
      <c r="H149" s="4">
        <v>24910</v>
      </c>
      <c r="I149" s="4">
        <v>25180</v>
      </c>
      <c r="J149" s="4">
        <v>25220</v>
      </c>
      <c r="K149" s="4">
        <v>26660</v>
      </c>
      <c r="L149" s="4">
        <v>28950</v>
      </c>
      <c r="M149" s="4">
        <v>30090</v>
      </c>
      <c r="N149" s="4">
        <v>30610</v>
      </c>
      <c r="O149" s="4">
        <v>31300</v>
      </c>
    </row>
    <row r="150" spans="1:20" s="3" customFormat="1" ht="15.6" x14ac:dyDescent="0.3">
      <c r="A150" s="24"/>
      <c r="C150" s="72"/>
      <c r="D150" s="72"/>
      <c r="E150" s="72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20" s="3" customFormat="1" ht="25.2" customHeight="1" x14ac:dyDescent="0.3">
      <c r="A151" s="24"/>
      <c r="B151" s="35"/>
      <c r="C151" s="71" t="s">
        <v>98</v>
      </c>
      <c r="D151" s="71"/>
      <c r="E151" s="71"/>
      <c r="F151" s="34">
        <v>1.0753569999999999</v>
      </c>
      <c r="G151" s="34">
        <v>1.0782240000000001</v>
      </c>
      <c r="H151" s="34">
        <v>1.086652</v>
      </c>
      <c r="I151" s="34">
        <v>1.0710249999999999</v>
      </c>
      <c r="J151" s="34">
        <v>1.0661670000000001</v>
      </c>
      <c r="K151" s="34">
        <v>1.052</v>
      </c>
      <c r="L151" s="34">
        <v>1.048</v>
      </c>
      <c r="M151" s="34">
        <v>1.048</v>
      </c>
      <c r="N151" s="34">
        <v>1.048</v>
      </c>
      <c r="O151" s="34">
        <v>1.048</v>
      </c>
    </row>
    <row r="152" spans="1:20" s="3" customFormat="1" ht="15.6" x14ac:dyDescent="0.3">
      <c r="A152" s="24"/>
      <c r="B152" s="35"/>
      <c r="C152" s="21"/>
      <c r="D152" s="21"/>
      <c r="E152" s="21"/>
    </row>
    <row r="153" spans="1:20" s="3" customFormat="1" ht="15.6" x14ac:dyDescent="0.3">
      <c r="A153" s="24"/>
      <c r="B153" s="35"/>
      <c r="C153" s="21" t="s">
        <v>92</v>
      </c>
      <c r="D153" s="21"/>
      <c r="E153" s="21"/>
    </row>
    <row r="154" spans="1:20" s="3" customFormat="1" ht="15.6" x14ac:dyDescent="0.3">
      <c r="A154" s="24"/>
      <c r="B154" s="35"/>
      <c r="C154" s="21"/>
      <c r="D154" s="21"/>
      <c r="E154" s="21" t="s">
        <v>99</v>
      </c>
      <c r="F154" s="4">
        <v>13100</v>
      </c>
      <c r="G154" s="4">
        <v>13900</v>
      </c>
      <c r="H154" s="4">
        <v>13800</v>
      </c>
      <c r="I154" s="4">
        <v>14500</v>
      </c>
      <c r="J154" s="4">
        <v>14200</v>
      </c>
      <c r="K154" s="4">
        <v>13700</v>
      </c>
      <c r="L154" s="4">
        <v>14000</v>
      </c>
      <c r="M154" s="4">
        <v>14800</v>
      </c>
      <c r="N154" s="4">
        <v>15400</v>
      </c>
      <c r="O154" s="4">
        <v>15800</v>
      </c>
      <c r="P154" s="30"/>
      <c r="Q154" s="30"/>
      <c r="R154" s="30"/>
      <c r="S154" s="30"/>
      <c r="T154" s="30"/>
    </row>
    <row r="155" spans="1:20" s="3" customFormat="1" ht="15.6" x14ac:dyDescent="0.3">
      <c r="A155" s="24"/>
      <c r="B155" s="35"/>
      <c r="C155" s="21"/>
      <c r="D155" s="21"/>
      <c r="E155" s="21" t="s">
        <v>100</v>
      </c>
      <c r="F155" s="4">
        <v>10500</v>
      </c>
      <c r="G155" s="4">
        <v>11000</v>
      </c>
      <c r="H155" s="4">
        <v>10700</v>
      </c>
      <c r="I155" s="4">
        <v>11100</v>
      </c>
      <c r="J155" s="4">
        <v>10800</v>
      </c>
      <c r="K155" s="4">
        <v>10400</v>
      </c>
      <c r="L155" s="4">
        <v>10600</v>
      </c>
      <c r="M155" s="4">
        <v>11000</v>
      </c>
      <c r="N155" s="4">
        <v>11200</v>
      </c>
      <c r="O155" s="4">
        <v>11400</v>
      </c>
      <c r="P155" s="30"/>
      <c r="Q155" s="30"/>
      <c r="R155" s="30"/>
      <c r="S155" s="30"/>
      <c r="T155" s="30"/>
    </row>
    <row r="156" spans="1:20" s="3" customFormat="1" ht="15.6" x14ac:dyDescent="0.3">
      <c r="A156" s="24"/>
      <c r="B156" s="35"/>
      <c r="C156" s="21" t="s">
        <v>101</v>
      </c>
      <c r="D156" s="21"/>
      <c r="E156" s="2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30"/>
      <c r="Q156" s="30"/>
      <c r="R156" s="30"/>
      <c r="S156" s="30"/>
      <c r="T156" s="30"/>
    </row>
    <row r="157" spans="1:20" s="3" customFormat="1" ht="15.6" x14ac:dyDescent="0.3">
      <c r="A157" s="24"/>
      <c r="B157" s="35"/>
      <c r="C157" s="21"/>
      <c r="D157" s="21"/>
      <c r="E157" s="21" t="s">
        <v>99</v>
      </c>
      <c r="F157" s="4">
        <v>47800</v>
      </c>
      <c r="G157" s="4">
        <v>48600</v>
      </c>
      <c r="H157" s="4">
        <v>50700</v>
      </c>
      <c r="I157" s="4">
        <v>48800</v>
      </c>
      <c r="J157" s="4">
        <v>50300</v>
      </c>
      <c r="K157" s="4">
        <v>52200</v>
      </c>
      <c r="L157" s="4">
        <v>53700</v>
      </c>
      <c r="M157" s="4">
        <v>53900</v>
      </c>
      <c r="N157" s="4">
        <v>53800</v>
      </c>
      <c r="O157" s="4">
        <v>52800</v>
      </c>
      <c r="P157" s="30"/>
      <c r="Q157" s="30"/>
      <c r="R157" s="30"/>
      <c r="S157" s="30"/>
      <c r="T157" s="30"/>
    </row>
    <row r="158" spans="1:20" s="3" customFormat="1" ht="15.6" x14ac:dyDescent="0.3">
      <c r="A158" s="24"/>
      <c r="B158" s="35"/>
      <c r="C158" s="21"/>
      <c r="D158" s="21"/>
      <c r="E158" s="21" t="s">
        <v>100</v>
      </c>
      <c r="F158" s="4">
        <v>35900</v>
      </c>
      <c r="G158" s="4">
        <v>36000</v>
      </c>
      <c r="H158" s="4">
        <v>36700</v>
      </c>
      <c r="I158" s="4">
        <v>34900</v>
      </c>
      <c r="J158" s="4">
        <v>35400</v>
      </c>
      <c r="K158" s="4">
        <v>35800</v>
      </c>
      <c r="L158" s="4">
        <v>36800</v>
      </c>
      <c r="M158" s="4">
        <v>37000</v>
      </c>
      <c r="N158" s="4">
        <v>36900</v>
      </c>
      <c r="O158" s="4">
        <v>36300</v>
      </c>
      <c r="P158" s="4"/>
      <c r="Q158" s="4"/>
      <c r="R158" s="4"/>
      <c r="S158" s="4"/>
      <c r="T158" s="4"/>
    </row>
    <row r="159" spans="1:20" s="3" customFormat="1" ht="15.6" x14ac:dyDescent="0.3">
      <c r="A159" s="24"/>
      <c r="B159" s="35"/>
      <c r="C159" s="21" t="s">
        <v>102</v>
      </c>
      <c r="D159" s="21"/>
      <c r="E159" s="2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s="3" customFormat="1" ht="15.6" x14ac:dyDescent="0.3">
      <c r="A160" s="24"/>
      <c r="B160" s="35"/>
      <c r="C160" s="21"/>
      <c r="D160" s="21"/>
      <c r="E160" s="21" t="s">
        <v>99</v>
      </c>
      <c r="F160" s="4">
        <v>677000</v>
      </c>
      <c r="G160" s="4">
        <v>738000</v>
      </c>
      <c r="H160" s="4">
        <v>757000</v>
      </c>
      <c r="I160" s="4">
        <v>778000</v>
      </c>
      <c r="J160" s="4">
        <v>786000</v>
      </c>
      <c r="K160" s="4">
        <v>813000</v>
      </c>
      <c r="L160" s="4">
        <v>875000</v>
      </c>
      <c r="M160" s="4">
        <v>921000</v>
      </c>
      <c r="N160" s="4">
        <v>941000</v>
      </c>
      <c r="O160" s="4">
        <v>962000</v>
      </c>
      <c r="P160" s="4"/>
      <c r="Q160" s="4"/>
      <c r="R160" s="4"/>
      <c r="S160" s="4"/>
      <c r="T160" s="4"/>
    </row>
    <row r="161" spans="1:20" s="3" customFormat="1" ht="15.6" x14ac:dyDescent="0.3">
      <c r="A161" s="24"/>
      <c r="B161" s="35"/>
      <c r="C161" s="21"/>
      <c r="D161" s="21"/>
      <c r="E161" s="21" t="s">
        <v>100</v>
      </c>
      <c r="F161" s="4">
        <v>404000</v>
      </c>
      <c r="G161" s="4">
        <v>429000</v>
      </c>
      <c r="H161" s="4">
        <v>423000</v>
      </c>
      <c r="I161" s="4">
        <v>426000</v>
      </c>
      <c r="J161" s="4">
        <v>423000</v>
      </c>
      <c r="K161" s="4">
        <v>422000</v>
      </c>
      <c r="L161" s="4">
        <v>449000</v>
      </c>
      <c r="M161" s="4">
        <v>468000</v>
      </c>
      <c r="N161" s="4">
        <v>474000</v>
      </c>
      <c r="O161" s="4">
        <v>476000</v>
      </c>
      <c r="P161" s="4"/>
      <c r="Q161" s="4"/>
      <c r="R161" s="4"/>
      <c r="S161" s="4"/>
      <c r="T161" s="4"/>
    </row>
    <row r="162" spans="1:20" ht="15.6" x14ac:dyDescent="0.3">
      <c r="A162" s="10"/>
      <c r="B162" s="15"/>
      <c r="C162" s="8"/>
      <c r="D162" s="8"/>
      <c r="E162" s="8"/>
      <c r="F162" s="11"/>
      <c r="G162" s="11"/>
      <c r="H162" s="11"/>
      <c r="I162" s="11"/>
      <c r="J162" s="11"/>
      <c r="K162" s="11"/>
      <c r="N162" s="11"/>
      <c r="O162" s="11"/>
      <c r="P162" s="11"/>
      <c r="Q162" s="11"/>
      <c r="R162" s="11"/>
      <c r="S162" s="11"/>
      <c r="T162" s="11"/>
    </row>
    <row r="163" spans="1:20" ht="16.2" thickBot="1" x14ac:dyDescent="0.3">
      <c r="A163" s="16"/>
      <c r="B163" s="31" t="s">
        <v>103</v>
      </c>
      <c r="C163" s="32"/>
      <c r="D163" s="32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11"/>
      <c r="Q163" s="11"/>
      <c r="R163" s="11"/>
      <c r="S163" s="11"/>
      <c r="T163" s="11"/>
    </row>
    <row r="164" spans="1:20" ht="16.2" thickTop="1" x14ac:dyDescent="0.3">
      <c r="B164" s="24"/>
      <c r="C164" s="24" t="s">
        <v>23</v>
      </c>
      <c r="D164" s="24"/>
      <c r="E164" s="24"/>
      <c r="F164" s="30"/>
      <c r="G164" s="30"/>
      <c r="H164" s="30"/>
      <c r="I164" s="37">
        <v>2035000</v>
      </c>
      <c r="J164" s="30">
        <v>6133000</v>
      </c>
      <c r="K164" s="30">
        <v>6033000</v>
      </c>
      <c r="L164" s="30">
        <v>6085000</v>
      </c>
      <c r="M164" s="30">
        <v>6149000</v>
      </c>
      <c r="N164" s="30">
        <v>5986000</v>
      </c>
      <c r="O164" s="30">
        <v>6045000</v>
      </c>
      <c r="P164" s="11"/>
      <c r="Q164" s="11"/>
      <c r="R164" s="11"/>
      <c r="S164" s="11"/>
      <c r="T164" s="11"/>
    </row>
    <row r="165" spans="1:20" ht="15.6" x14ac:dyDescent="0.3">
      <c r="B165" s="21"/>
      <c r="C165" s="21"/>
      <c r="D165" s="21"/>
      <c r="E165" s="2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11"/>
      <c r="Q165" s="11"/>
      <c r="R165" s="11"/>
      <c r="S165" s="11"/>
      <c r="T165" s="11"/>
    </row>
    <row r="166" spans="1:20" ht="18.600000000000001" x14ac:dyDescent="0.3">
      <c r="B166" s="21"/>
      <c r="C166" s="21" t="s">
        <v>104</v>
      </c>
      <c r="D166" s="21"/>
      <c r="E166" s="24"/>
      <c r="F166" s="38"/>
      <c r="G166" s="38"/>
      <c r="H166" s="38"/>
      <c r="I166" s="38">
        <v>0.57899999999999996</v>
      </c>
      <c r="J166" s="38">
        <v>0.57699999999999996</v>
      </c>
      <c r="K166" s="38">
        <v>0.57899999999999996</v>
      </c>
      <c r="L166" s="38">
        <v>0.57799999999999996</v>
      </c>
      <c r="M166" s="38">
        <v>0.57599999999999996</v>
      </c>
      <c r="N166" s="38">
        <v>0.57399999999999995</v>
      </c>
      <c r="O166" s="38">
        <v>0.57199999999999995</v>
      </c>
      <c r="P166" s="11"/>
      <c r="Q166" s="11"/>
      <c r="R166" s="11"/>
      <c r="S166" s="11"/>
      <c r="T166" s="11"/>
    </row>
    <row r="167" spans="1:20" ht="15.6" x14ac:dyDescent="0.3">
      <c r="B167" s="3"/>
      <c r="C167" s="3"/>
      <c r="D167" s="21" t="s">
        <v>99</v>
      </c>
      <c r="E167" s="21"/>
      <c r="F167" s="38"/>
      <c r="G167" s="38"/>
      <c r="H167" s="38"/>
      <c r="I167" s="38">
        <v>0.67500000000000004</v>
      </c>
      <c r="J167" s="38">
        <v>0.67800000000000005</v>
      </c>
      <c r="K167" s="38">
        <v>0.68200000000000005</v>
      </c>
      <c r="L167" s="38">
        <v>0.68500000000000005</v>
      </c>
      <c r="M167" s="38">
        <v>0.68700000000000006</v>
      </c>
      <c r="N167" s="38">
        <v>0.68799999999999994</v>
      </c>
      <c r="O167" s="38">
        <v>0.68899999999999995</v>
      </c>
      <c r="P167" s="11"/>
      <c r="Q167" s="11"/>
      <c r="R167" s="11"/>
      <c r="S167" s="11"/>
      <c r="T167" s="11"/>
    </row>
    <row r="168" spans="1:20" ht="15.6" x14ac:dyDescent="0.3">
      <c r="B168" s="3"/>
      <c r="C168" s="3"/>
      <c r="D168" s="21" t="s">
        <v>100</v>
      </c>
      <c r="E168" s="21"/>
      <c r="F168" s="38"/>
      <c r="G168" s="38"/>
      <c r="H168" s="38"/>
      <c r="I168" s="38">
        <v>0.47399999999999998</v>
      </c>
      <c r="J168" s="38">
        <v>0.46600000000000003</v>
      </c>
      <c r="K168" s="38">
        <v>0.46500000000000002</v>
      </c>
      <c r="L168" s="38">
        <v>0.45900000000000002</v>
      </c>
      <c r="M168" s="38">
        <v>0.45300000000000001</v>
      </c>
      <c r="N168" s="38">
        <v>0.44800000000000001</v>
      </c>
      <c r="O168" s="38">
        <v>0.442</v>
      </c>
      <c r="P168" s="11"/>
      <c r="Q168" s="11"/>
      <c r="R168" s="11"/>
      <c r="S168" s="11"/>
      <c r="T168" s="11"/>
    </row>
    <row r="169" spans="1:20" ht="15.6" x14ac:dyDescent="0.3">
      <c r="B169" s="21"/>
      <c r="C169" s="21"/>
      <c r="D169" s="21"/>
      <c r="E169" s="2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11"/>
      <c r="Q169" s="11"/>
      <c r="R169" s="11"/>
      <c r="S169" s="11"/>
      <c r="T169" s="11"/>
    </row>
    <row r="170" spans="1:20" ht="15.6" x14ac:dyDescent="0.3">
      <c r="B170" s="21"/>
      <c r="C170" s="21" t="s">
        <v>105</v>
      </c>
      <c r="D170" s="21"/>
      <c r="E170" s="21"/>
      <c r="F170" s="4"/>
      <c r="G170" s="3"/>
      <c r="H170" s="3"/>
      <c r="I170" s="4">
        <v>1249300</v>
      </c>
      <c r="J170" s="4">
        <v>1262900</v>
      </c>
      <c r="K170" s="4">
        <v>1237600</v>
      </c>
      <c r="L170" s="4">
        <v>1248500</v>
      </c>
      <c r="M170" s="4">
        <v>1262200</v>
      </c>
      <c r="N170" s="4">
        <v>1229500</v>
      </c>
      <c r="O170" s="4">
        <v>1242100</v>
      </c>
      <c r="P170" s="11"/>
      <c r="Q170" s="11"/>
      <c r="R170" s="11"/>
      <c r="S170" s="11"/>
      <c r="T170" s="11"/>
    </row>
    <row r="171" spans="1:20" ht="15.6" x14ac:dyDescent="0.3">
      <c r="B171" s="21"/>
      <c r="C171" s="21"/>
      <c r="D171" s="21" t="s">
        <v>99</v>
      </c>
      <c r="E171" s="21"/>
      <c r="F171" s="4"/>
      <c r="G171" s="4"/>
      <c r="H171" s="4"/>
      <c r="I171" s="4">
        <v>761600</v>
      </c>
      <c r="J171" s="4">
        <v>776300</v>
      </c>
      <c r="K171" s="4">
        <v>761500</v>
      </c>
      <c r="L171" s="4">
        <v>775800</v>
      </c>
      <c r="M171" s="4">
        <v>789100</v>
      </c>
      <c r="N171" s="4">
        <v>773900</v>
      </c>
      <c r="O171" s="4">
        <v>785900</v>
      </c>
      <c r="P171" s="11"/>
      <c r="Q171" s="11"/>
      <c r="R171" s="11"/>
      <c r="S171" s="11"/>
      <c r="T171" s="11"/>
    </row>
    <row r="172" spans="1:20" ht="15.6" x14ac:dyDescent="0.3">
      <c r="B172" s="21"/>
      <c r="C172" s="21"/>
      <c r="D172" s="21" t="s">
        <v>100</v>
      </c>
      <c r="E172" s="21"/>
      <c r="F172" s="4"/>
      <c r="G172" s="4"/>
      <c r="H172" s="4"/>
      <c r="I172" s="4">
        <v>487700</v>
      </c>
      <c r="J172" s="4">
        <v>486600</v>
      </c>
      <c r="K172" s="4">
        <v>476200</v>
      </c>
      <c r="L172" s="4">
        <v>472700</v>
      </c>
      <c r="M172" s="4">
        <v>473100</v>
      </c>
      <c r="N172" s="4">
        <v>455600</v>
      </c>
      <c r="O172" s="4">
        <v>456200</v>
      </c>
      <c r="P172" s="11"/>
      <c r="Q172" s="11"/>
      <c r="R172" s="11"/>
      <c r="S172" s="11"/>
      <c r="T172" s="11"/>
    </row>
    <row r="173" spans="1:20" ht="15.6" x14ac:dyDescent="0.3">
      <c r="B173" s="21"/>
      <c r="C173" s="21"/>
      <c r="D173" s="21"/>
      <c r="E173" s="2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11"/>
      <c r="Q173" s="11"/>
      <c r="R173" s="11"/>
      <c r="S173" s="11"/>
      <c r="T173" s="11"/>
    </row>
    <row r="174" spans="1:20" ht="15.6" x14ac:dyDescent="0.3">
      <c r="B174" s="21"/>
      <c r="C174" s="21" t="s">
        <v>106</v>
      </c>
      <c r="D174" s="21"/>
      <c r="E174" s="21"/>
      <c r="F174" s="4"/>
      <c r="G174" s="4"/>
      <c r="H174" s="4"/>
      <c r="I174" s="4">
        <v>4900</v>
      </c>
      <c r="J174" s="4">
        <v>4900</v>
      </c>
      <c r="K174" s="4">
        <v>4900</v>
      </c>
      <c r="L174" s="4">
        <v>4900</v>
      </c>
      <c r="M174" s="4">
        <v>4900</v>
      </c>
      <c r="N174" s="4">
        <v>4900</v>
      </c>
      <c r="O174" s="4">
        <v>4900</v>
      </c>
      <c r="P174" s="11"/>
      <c r="Q174" s="11"/>
      <c r="R174" s="11"/>
      <c r="S174" s="11"/>
      <c r="T174" s="11"/>
    </row>
    <row r="175" spans="1:20" ht="15.6" x14ac:dyDescent="0.3">
      <c r="B175" s="21"/>
      <c r="C175" s="21"/>
      <c r="D175" s="21" t="s">
        <v>99</v>
      </c>
      <c r="E175" s="21"/>
      <c r="F175" s="4"/>
      <c r="G175" s="4"/>
      <c r="H175" s="4"/>
      <c r="I175" s="4">
        <v>5200</v>
      </c>
      <c r="J175" s="4">
        <v>5200</v>
      </c>
      <c r="K175" s="4">
        <v>5200</v>
      </c>
      <c r="L175" s="4">
        <v>5200</v>
      </c>
      <c r="M175" s="4">
        <v>5200</v>
      </c>
      <c r="N175" s="4">
        <v>5200</v>
      </c>
      <c r="O175" s="4">
        <v>5200</v>
      </c>
      <c r="P175" s="11"/>
      <c r="Q175" s="11"/>
      <c r="R175" s="11"/>
      <c r="S175" s="11"/>
      <c r="T175" s="11"/>
    </row>
    <row r="176" spans="1:20" ht="15.6" x14ac:dyDescent="0.3">
      <c r="B176" s="21"/>
      <c r="C176" s="21"/>
      <c r="D176" s="21" t="s">
        <v>100</v>
      </c>
      <c r="E176" s="21"/>
      <c r="F176" s="4"/>
      <c r="G176" s="3"/>
      <c r="H176" s="3"/>
      <c r="I176" s="4">
        <v>4400</v>
      </c>
      <c r="J176" s="4">
        <v>4400</v>
      </c>
      <c r="K176" s="4">
        <v>4400</v>
      </c>
      <c r="L176" s="4">
        <v>4300</v>
      </c>
      <c r="M176" s="4">
        <v>4300</v>
      </c>
      <c r="N176" s="4">
        <v>4300</v>
      </c>
      <c r="O176" s="4">
        <v>4300</v>
      </c>
      <c r="P176" s="11"/>
      <c r="Q176" s="11"/>
      <c r="R176" s="11"/>
      <c r="S176" s="11"/>
      <c r="T176" s="11"/>
    </row>
    <row r="177" spans="1:20" ht="15.6" x14ac:dyDescent="0.3">
      <c r="B177" s="21"/>
      <c r="C177" s="21"/>
      <c r="D177" s="21"/>
      <c r="E177" s="21"/>
      <c r="F177" s="4"/>
      <c r="G177" s="3"/>
      <c r="H177" s="3"/>
      <c r="I177" s="4"/>
      <c r="J177" s="4"/>
      <c r="K177" s="4"/>
      <c r="L177" s="3"/>
      <c r="M177" s="3"/>
      <c r="N177" s="3"/>
      <c r="O177" s="3"/>
      <c r="P177" s="11"/>
      <c r="Q177" s="11"/>
      <c r="R177" s="11"/>
      <c r="S177" s="11"/>
      <c r="T177" s="11"/>
    </row>
    <row r="178" spans="1:20" ht="15.6" x14ac:dyDescent="0.3">
      <c r="A178" s="10"/>
      <c r="B178" s="21"/>
      <c r="C178" s="21" t="s">
        <v>107</v>
      </c>
      <c r="D178" s="21"/>
      <c r="E178" s="21"/>
      <c r="F178" s="39"/>
      <c r="G178" s="39"/>
      <c r="H178" s="39"/>
      <c r="I178" s="39">
        <v>0.3333464975735384</v>
      </c>
      <c r="J178" s="39">
        <v>0.99460285701710149</v>
      </c>
      <c r="K178" s="39">
        <v>1.0009515296716334</v>
      </c>
      <c r="L178" s="39">
        <v>1.0009515296716334</v>
      </c>
      <c r="M178" s="39">
        <v>1.0009515296716334</v>
      </c>
      <c r="N178" s="39">
        <v>1.0009515296716334</v>
      </c>
      <c r="O178" s="39">
        <v>1.0009515296716334</v>
      </c>
      <c r="P178" s="11"/>
      <c r="Q178" s="11"/>
      <c r="R178" s="11"/>
      <c r="S178" s="11"/>
      <c r="T178" s="11"/>
    </row>
    <row r="179" spans="1:20" ht="15.6" x14ac:dyDescent="0.3">
      <c r="A179" s="10"/>
      <c r="B179" s="21"/>
      <c r="C179" s="21"/>
      <c r="D179" s="21"/>
      <c r="E179" s="21"/>
      <c r="F179" s="3"/>
      <c r="G179" s="3"/>
      <c r="H179" s="3"/>
      <c r="I179" s="40"/>
      <c r="J179" s="40"/>
      <c r="K179" s="40"/>
      <c r="L179" s="40"/>
      <c r="M179" s="40"/>
      <c r="N179" s="11"/>
      <c r="O179" s="11"/>
      <c r="P179" s="11"/>
      <c r="Q179" s="11"/>
      <c r="R179" s="11"/>
      <c r="S179" s="11"/>
      <c r="T179" s="11"/>
    </row>
    <row r="180" spans="1:20" ht="15.6" x14ac:dyDescent="0.3">
      <c r="A180" s="10"/>
      <c r="B180" s="21">
        <v>1</v>
      </c>
      <c r="C180" s="21" t="s">
        <v>108</v>
      </c>
      <c r="D180" s="21"/>
      <c r="E180" s="21"/>
      <c r="F180" s="3"/>
      <c r="G180" s="3"/>
      <c r="H180" s="3"/>
      <c r="I180" s="40"/>
      <c r="J180" s="40"/>
      <c r="K180" s="40"/>
      <c r="L180" s="40"/>
      <c r="M180" s="40"/>
      <c r="N180" s="11"/>
      <c r="O180" s="11"/>
      <c r="P180" s="11"/>
      <c r="Q180" s="11"/>
      <c r="R180" s="11"/>
      <c r="S180" s="11"/>
      <c r="T180" s="11"/>
    </row>
    <row r="181" spans="1:20" ht="15.6" x14ac:dyDescent="0.3">
      <c r="A181" s="10"/>
      <c r="B181" s="41"/>
      <c r="C181" s="21" t="s">
        <v>109</v>
      </c>
      <c r="D181" s="21"/>
      <c r="E181" s="21"/>
      <c r="F181" s="3"/>
      <c r="G181" s="3"/>
      <c r="H181" s="3"/>
      <c r="I181" s="3"/>
      <c r="J181" s="3"/>
      <c r="K181" s="3"/>
      <c r="L181" s="3"/>
      <c r="M181" s="3"/>
      <c r="N181" s="11"/>
      <c r="O181" s="11"/>
      <c r="P181" s="11"/>
      <c r="Q181" s="11"/>
      <c r="R181" s="11"/>
      <c r="S181" s="11"/>
      <c r="T181" s="11"/>
    </row>
    <row r="182" spans="1:20" ht="15.6" x14ac:dyDescent="0.3">
      <c r="A182" s="10"/>
      <c r="B182" s="35"/>
      <c r="C182" s="21"/>
      <c r="D182" s="21"/>
      <c r="E182" s="21"/>
      <c r="F182" s="3"/>
      <c r="G182" s="3"/>
      <c r="H182" s="3"/>
      <c r="I182" s="3"/>
      <c r="J182" s="3"/>
      <c r="K182" s="3"/>
      <c r="L182" s="3"/>
      <c r="M182" s="3"/>
      <c r="N182" s="11"/>
      <c r="O182" s="11"/>
      <c r="P182" s="11"/>
      <c r="Q182" s="11"/>
      <c r="R182" s="11"/>
      <c r="S182" s="11"/>
      <c r="T182" s="11"/>
    </row>
    <row r="183" spans="1:20" ht="16.2" thickBot="1" x14ac:dyDescent="0.35">
      <c r="A183" s="10"/>
      <c r="B183" s="31" t="s">
        <v>110</v>
      </c>
      <c r="C183" s="32"/>
      <c r="D183" s="32"/>
      <c r="E183" s="32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11"/>
      <c r="Q183" s="11"/>
      <c r="R183" s="11"/>
      <c r="S183" s="11"/>
      <c r="T183" s="11"/>
    </row>
    <row r="184" spans="1:20" ht="16.2" thickTop="1" x14ac:dyDescent="0.3">
      <c r="A184" s="10"/>
      <c r="B184" s="3"/>
      <c r="C184" s="24" t="s">
        <v>23</v>
      </c>
      <c r="D184" s="24"/>
      <c r="E184" s="24"/>
      <c r="F184" s="30">
        <v>539532</v>
      </c>
      <c r="G184" s="30">
        <v>566039</v>
      </c>
      <c r="H184" s="30">
        <v>706021</v>
      </c>
      <c r="I184" s="30">
        <v>778000</v>
      </c>
      <c r="J184" s="30">
        <v>781000</v>
      </c>
      <c r="K184" s="30">
        <v>772000</v>
      </c>
      <c r="L184" s="30">
        <v>720000</v>
      </c>
      <c r="M184" s="30">
        <v>773000</v>
      </c>
      <c r="N184" s="30">
        <v>769000</v>
      </c>
      <c r="O184" s="30">
        <v>784000</v>
      </c>
      <c r="P184" s="11"/>
      <c r="Q184" s="11"/>
      <c r="R184" s="11"/>
      <c r="S184" s="11"/>
      <c r="T184" s="11"/>
    </row>
    <row r="185" spans="1:20" ht="15.6" x14ac:dyDescent="0.3">
      <c r="A185" s="10"/>
      <c r="B185" s="15"/>
      <c r="C185" s="8"/>
      <c r="D185" s="8"/>
      <c r="E185" s="8"/>
      <c r="F185" s="9"/>
      <c r="G185" s="8"/>
      <c r="H185" s="8"/>
      <c r="I185" s="8"/>
      <c r="J185" s="8"/>
      <c r="K185" s="8"/>
      <c r="N185" s="11"/>
      <c r="O185" s="11"/>
      <c r="P185" s="11"/>
      <c r="Q185" s="11"/>
      <c r="R185" s="11"/>
      <c r="S185" s="11"/>
      <c r="T185" s="11"/>
    </row>
    <row r="186" spans="1:20" x14ac:dyDescent="0.25">
      <c r="N186" s="11"/>
      <c r="O186" s="11"/>
      <c r="P186" s="11"/>
      <c r="Q186" s="11"/>
      <c r="R186" s="11"/>
      <c r="S186" s="11"/>
      <c r="T186" s="11"/>
    </row>
    <row r="187" spans="1:20" s="1" customFormat="1" ht="49.5" customHeight="1" x14ac:dyDescent="0.25">
      <c r="A187" s="28" t="s">
        <v>111</v>
      </c>
      <c r="B187" s="35"/>
      <c r="C187" s="29"/>
      <c r="D187" s="29"/>
      <c r="E187" s="29"/>
      <c r="N187" s="4"/>
      <c r="O187" s="4"/>
      <c r="P187" s="4"/>
      <c r="Q187" s="4"/>
      <c r="R187" s="4"/>
      <c r="S187" s="4"/>
      <c r="T187" s="4"/>
    </row>
    <row r="188" spans="1:20" s="3" customFormat="1" ht="21" customHeight="1" thickBot="1" x14ac:dyDescent="0.35">
      <c r="A188" s="24"/>
      <c r="B188" s="31" t="s">
        <v>112</v>
      </c>
      <c r="C188" s="32"/>
      <c r="D188" s="32"/>
      <c r="E188" s="32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4"/>
      <c r="Q188" s="4"/>
      <c r="R188" s="4"/>
      <c r="S188" s="4"/>
      <c r="T188" s="4"/>
    </row>
    <row r="189" spans="1:20" s="3" customFormat="1" ht="16.2" thickTop="1" x14ac:dyDescent="0.3">
      <c r="A189" s="24"/>
      <c r="C189" s="24" t="s">
        <v>23</v>
      </c>
      <c r="D189" s="24"/>
      <c r="E189" s="24"/>
      <c r="F189" s="30">
        <v>951151</v>
      </c>
      <c r="G189" s="30">
        <v>997204</v>
      </c>
      <c r="H189" s="30">
        <v>1034176</v>
      </c>
      <c r="I189" s="30">
        <v>1017506</v>
      </c>
      <c r="J189" s="30">
        <v>1037600</v>
      </c>
      <c r="K189" s="30">
        <v>1077200</v>
      </c>
      <c r="L189" s="30">
        <v>1082600</v>
      </c>
      <c r="M189" s="30">
        <v>1090800</v>
      </c>
      <c r="N189" s="30">
        <v>1101500</v>
      </c>
      <c r="O189" s="30">
        <v>1119200</v>
      </c>
      <c r="P189" s="4"/>
      <c r="Q189" s="4"/>
      <c r="R189" s="4"/>
      <c r="S189" s="4"/>
      <c r="T189" s="4"/>
    </row>
    <row r="190" spans="1:20" s="3" customFormat="1" ht="12" customHeight="1" x14ac:dyDescent="0.3">
      <c r="A190" s="24"/>
      <c r="B190" s="21"/>
      <c r="C190" s="21"/>
      <c r="D190" s="21"/>
      <c r="E190" s="21"/>
      <c r="P190" s="34"/>
      <c r="Q190" s="34"/>
      <c r="R190" s="34"/>
      <c r="S190" s="34"/>
      <c r="T190" s="34"/>
    </row>
    <row r="191" spans="1:20" s="3" customFormat="1" ht="18" customHeight="1" x14ac:dyDescent="0.3">
      <c r="A191" s="24"/>
      <c r="B191" s="21"/>
      <c r="C191" s="21" t="s">
        <v>113</v>
      </c>
      <c r="D191" s="21"/>
      <c r="E191" s="21"/>
      <c r="F191" s="4">
        <v>717041</v>
      </c>
      <c r="G191" s="4">
        <v>736573</v>
      </c>
      <c r="H191" s="4">
        <v>769891</v>
      </c>
      <c r="I191" s="4">
        <v>782619</v>
      </c>
      <c r="J191" s="4">
        <v>812000</v>
      </c>
      <c r="K191" s="4">
        <v>841600</v>
      </c>
      <c r="L191" s="4">
        <v>845400</v>
      </c>
      <c r="M191" s="4">
        <v>858700</v>
      </c>
      <c r="N191" s="4">
        <v>880600</v>
      </c>
      <c r="O191" s="4">
        <v>907700</v>
      </c>
    </row>
    <row r="192" spans="1:20" s="3" customFormat="1" ht="15.6" x14ac:dyDescent="0.3">
      <c r="A192" s="24"/>
      <c r="C192" s="21" t="s">
        <v>114</v>
      </c>
      <c r="D192" s="21"/>
      <c r="E192" s="21"/>
      <c r="F192" s="4">
        <v>234110</v>
      </c>
      <c r="G192" s="4">
        <v>260631</v>
      </c>
      <c r="H192" s="4">
        <v>264285</v>
      </c>
      <c r="I192" s="4">
        <v>234887</v>
      </c>
      <c r="J192" s="4">
        <v>225600</v>
      </c>
      <c r="K192" s="4">
        <v>235600</v>
      </c>
      <c r="L192" s="4">
        <v>237200</v>
      </c>
      <c r="M192" s="4">
        <v>232100</v>
      </c>
      <c r="N192" s="4">
        <v>220900</v>
      </c>
      <c r="O192" s="4">
        <v>211500</v>
      </c>
    </row>
    <row r="193" spans="1:20" s="3" customFormat="1" ht="9" customHeight="1" x14ac:dyDescent="0.3">
      <c r="A193" s="24"/>
      <c r="B193" s="21"/>
      <c r="C193" s="21"/>
      <c r="D193" s="21"/>
      <c r="E193" s="21"/>
      <c r="P193" s="4"/>
      <c r="Q193" s="4"/>
      <c r="R193" s="4"/>
      <c r="S193" s="4"/>
      <c r="T193" s="4"/>
    </row>
    <row r="194" spans="1:20" s="3" customFormat="1" ht="15.75" customHeight="1" x14ac:dyDescent="0.3">
      <c r="A194" s="24"/>
      <c r="B194" s="21"/>
      <c r="C194" s="21" t="s">
        <v>115</v>
      </c>
      <c r="D194" s="21"/>
      <c r="E194" s="21"/>
      <c r="F194" s="4">
        <v>21600</v>
      </c>
      <c r="G194" s="4">
        <v>21800</v>
      </c>
      <c r="H194" s="4">
        <v>22100</v>
      </c>
      <c r="I194" s="4">
        <v>22300</v>
      </c>
      <c r="J194" s="4">
        <v>22600</v>
      </c>
      <c r="K194" s="4">
        <v>22500</v>
      </c>
      <c r="L194" s="4">
        <v>22400</v>
      </c>
      <c r="M194" s="4">
        <v>22200</v>
      </c>
      <c r="N194" s="4">
        <v>22100</v>
      </c>
      <c r="O194" s="4">
        <v>21900</v>
      </c>
      <c r="P194" s="4"/>
      <c r="Q194" s="4"/>
      <c r="R194" s="4"/>
      <c r="S194" s="4"/>
      <c r="T194" s="4"/>
    </row>
    <row r="195" spans="1:20" s="3" customFormat="1" ht="15.6" x14ac:dyDescent="0.3">
      <c r="A195" s="24"/>
      <c r="C195" s="21" t="s">
        <v>116</v>
      </c>
      <c r="D195" s="21"/>
      <c r="E195" s="21"/>
      <c r="F195" s="4">
        <v>12000</v>
      </c>
      <c r="G195" s="4">
        <v>12500</v>
      </c>
      <c r="H195" s="4">
        <v>13300</v>
      </c>
      <c r="I195" s="4">
        <v>13100</v>
      </c>
      <c r="J195" s="4">
        <v>12500</v>
      </c>
      <c r="K195" s="4">
        <v>12100</v>
      </c>
      <c r="L195" s="4">
        <v>11600</v>
      </c>
      <c r="M195" s="4">
        <v>11100</v>
      </c>
      <c r="N195" s="4">
        <v>10500</v>
      </c>
      <c r="O195" s="4">
        <v>9900</v>
      </c>
    </row>
    <row r="196" spans="1:20" s="3" customFormat="1" ht="9" customHeight="1" x14ac:dyDescent="0.3">
      <c r="A196" s="24"/>
      <c r="B196" s="21"/>
      <c r="C196" s="21"/>
      <c r="D196" s="21"/>
      <c r="E196" s="2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s="3" customFormat="1" ht="18" customHeight="1" x14ac:dyDescent="0.3">
      <c r="A197" s="24"/>
      <c r="B197" s="21"/>
      <c r="C197" s="21" t="s">
        <v>117</v>
      </c>
      <c r="D197" s="21"/>
      <c r="E197" s="21"/>
      <c r="F197" s="4">
        <v>32200</v>
      </c>
      <c r="G197" s="4">
        <v>32800</v>
      </c>
      <c r="H197" s="4">
        <v>33500</v>
      </c>
      <c r="I197" s="4">
        <v>33800</v>
      </c>
      <c r="J197" s="4">
        <v>34700</v>
      </c>
      <c r="K197" s="4">
        <v>36000</v>
      </c>
      <c r="L197" s="4">
        <v>36700</v>
      </c>
      <c r="M197" s="4">
        <v>37500</v>
      </c>
      <c r="N197" s="4">
        <v>38800</v>
      </c>
      <c r="O197" s="4">
        <v>40300</v>
      </c>
      <c r="P197" s="4"/>
      <c r="Q197" s="4"/>
      <c r="R197" s="4"/>
      <c r="S197" s="4"/>
      <c r="T197" s="4"/>
    </row>
    <row r="198" spans="1:20" s="3" customFormat="1" ht="15.6" x14ac:dyDescent="0.3">
      <c r="A198" s="24"/>
      <c r="C198" s="21" t="s">
        <v>118</v>
      </c>
      <c r="D198" s="21"/>
      <c r="E198" s="21"/>
      <c r="F198" s="4">
        <v>15800</v>
      </c>
      <c r="G198" s="4">
        <v>16300</v>
      </c>
      <c r="H198" s="4">
        <v>16600</v>
      </c>
      <c r="I198" s="4">
        <v>16600</v>
      </c>
      <c r="J198" s="4">
        <v>16800</v>
      </c>
      <c r="K198" s="4">
        <v>18100</v>
      </c>
      <c r="L198" s="4">
        <v>19700</v>
      </c>
      <c r="M198" s="4">
        <v>20400</v>
      </c>
      <c r="N198" s="4">
        <v>20500</v>
      </c>
      <c r="O198" s="4">
        <v>20700</v>
      </c>
    </row>
    <row r="199" spans="1:20" s="3" customFormat="1" ht="9" customHeight="1" x14ac:dyDescent="0.3">
      <c r="A199" s="24"/>
      <c r="B199" s="21"/>
      <c r="C199" s="21"/>
      <c r="D199" s="21"/>
      <c r="E199" s="21"/>
      <c r="P199" s="4"/>
      <c r="Q199" s="4"/>
      <c r="R199" s="4"/>
      <c r="S199" s="4"/>
      <c r="T199" s="4"/>
    </row>
    <row r="200" spans="1:20" s="3" customFormat="1" ht="18" customHeight="1" x14ac:dyDescent="0.3">
      <c r="A200" s="24"/>
      <c r="B200" s="21"/>
      <c r="C200" s="21" t="s">
        <v>119</v>
      </c>
      <c r="D200" s="21"/>
      <c r="E200" s="21"/>
      <c r="F200" s="42">
        <v>1.0298860000000001</v>
      </c>
      <c r="G200" s="42">
        <v>1.031263</v>
      </c>
      <c r="H200" s="42">
        <v>1.0374289999999999</v>
      </c>
      <c r="I200" s="3">
        <v>1.0387390000000001</v>
      </c>
      <c r="J200" s="3">
        <v>1.037113</v>
      </c>
      <c r="K200" s="3">
        <v>1.0387</v>
      </c>
      <c r="L200" s="3">
        <v>1.03</v>
      </c>
      <c r="M200" s="3">
        <v>1.03</v>
      </c>
      <c r="N200" s="3">
        <v>1.03</v>
      </c>
      <c r="O200" s="3">
        <v>1.03</v>
      </c>
      <c r="P200" s="4"/>
      <c r="Q200" s="4"/>
      <c r="R200" s="4"/>
      <c r="S200" s="4"/>
      <c r="T200" s="4"/>
    </row>
    <row r="201" spans="1:20" s="3" customFormat="1" ht="18" customHeight="1" x14ac:dyDescent="0.3">
      <c r="A201" s="24"/>
      <c r="B201" s="21"/>
      <c r="C201" s="21" t="s">
        <v>120</v>
      </c>
      <c r="D201" s="21"/>
      <c r="E201" s="21"/>
      <c r="F201" s="42">
        <v>1.2287300000000001</v>
      </c>
      <c r="G201" s="42">
        <v>1.2807706596368589</v>
      </c>
      <c r="H201" s="42">
        <v>1.193141662449138</v>
      </c>
      <c r="I201" s="42">
        <v>1.0761187511200088</v>
      </c>
      <c r="J201" s="42">
        <v>1.0732299999999999</v>
      </c>
      <c r="K201" s="42">
        <v>1.0775116731157866</v>
      </c>
      <c r="L201" s="42">
        <v>1.0373893386309603</v>
      </c>
      <c r="M201" s="42">
        <v>1.03</v>
      </c>
      <c r="N201" s="42">
        <v>1.03</v>
      </c>
      <c r="O201" s="42">
        <v>1.03</v>
      </c>
    </row>
    <row r="202" spans="1:20" s="7" customFormat="1" ht="12" customHeight="1" x14ac:dyDescent="0.3">
      <c r="A202" s="10"/>
      <c r="B202" s="15"/>
      <c r="C202" s="8"/>
      <c r="D202" s="8"/>
      <c r="E202" s="8"/>
    </row>
    <row r="203" spans="1:20" ht="15" customHeight="1" thickBot="1" x14ac:dyDescent="0.35">
      <c r="A203" s="10"/>
      <c r="B203" s="31" t="s">
        <v>121</v>
      </c>
      <c r="C203" s="32"/>
      <c r="D203" s="32"/>
      <c r="E203" s="32"/>
      <c r="F203" s="33"/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1:20" ht="16.2" thickTop="1" x14ac:dyDescent="0.3">
      <c r="A204" s="10"/>
      <c r="B204" s="21"/>
      <c r="C204" s="24" t="s">
        <v>122</v>
      </c>
      <c r="D204" s="24"/>
      <c r="E204" s="24"/>
      <c r="F204" s="43">
        <v>7366900</v>
      </c>
      <c r="G204" s="43">
        <v>7303100</v>
      </c>
      <c r="H204" s="43">
        <v>7565300</v>
      </c>
      <c r="I204" s="43">
        <v>8070800</v>
      </c>
      <c r="J204" s="43">
        <v>8467300</v>
      </c>
      <c r="K204" s="43">
        <v>9063100</v>
      </c>
      <c r="L204" s="43">
        <v>8971900</v>
      </c>
      <c r="M204" s="43">
        <v>8561800</v>
      </c>
      <c r="N204" s="43">
        <v>8452100</v>
      </c>
      <c r="O204" s="43">
        <v>8605200</v>
      </c>
    </row>
    <row r="205" spans="1:20" ht="15.6" x14ac:dyDescent="0.3">
      <c r="A205" s="10"/>
      <c r="B205" s="21"/>
      <c r="C205" s="21" t="s">
        <v>123</v>
      </c>
      <c r="D205" s="21"/>
      <c r="E205" s="21"/>
      <c r="F205" s="44">
        <v>7425500</v>
      </c>
      <c r="G205" s="44">
        <v>7814200</v>
      </c>
      <c r="H205" s="44">
        <v>8110600</v>
      </c>
      <c r="I205" s="44">
        <v>7956700</v>
      </c>
      <c r="J205" s="44">
        <v>8043300</v>
      </c>
      <c r="K205" s="44">
        <v>8177500</v>
      </c>
      <c r="L205" s="44">
        <v>8375500</v>
      </c>
      <c r="M205" s="44">
        <v>8577400</v>
      </c>
      <c r="N205" s="44">
        <v>8857100</v>
      </c>
      <c r="O205" s="44">
        <v>9354500</v>
      </c>
    </row>
    <row r="206" spans="1:20" ht="15.6" x14ac:dyDescent="0.3">
      <c r="A206" s="10"/>
      <c r="B206" s="21"/>
      <c r="C206" s="21"/>
      <c r="D206" s="21"/>
      <c r="E206" s="21"/>
      <c r="F206" s="45"/>
      <c r="G206" s="45"/>
      <c r="H206" s="45"/>
      <c r="I206" s="45"/>
      <c r="J206" s="45"/>
      <c r="K206" s="45"/>
      <c r="L206" s="45"/>
      <c r="M206" s="45"/>
      <c r="N206" s="45"/>
      <c r="O206" s="45"/>
    </row>
    <row r="207" spans="1:20" ht="15.6" x14ac:dyDescent="0.3">
      <c r="A207" s="10"/>
      <c r="B207" s="21"/>
      <c r="C207" s="21" t="s">
        <v>124</v>
      </c>
      <c r="D207" s="21"/>
      <c r="E207" s="21"/>
      <c r="F207" s="45"/>
      <c r="G207" s="45"/>
      <c r="H207" s="45"/>
      <c r="I207" s="45"/>
      <c r="J207" s="45"/>
      <c r="K207" s="45"/>
      <c r="L207" s="45"/>
      <c r="M207" s="45"/>
      <c r="N207" s="45"/>
      <c r="O207" s="45"/>
    </row>
    <row r="208" spans="1:20" ht="15.6" x14ac:dyDescent="0.3">
      <c r="A208" s="10"/>
      <c r="B208" s="21"/>
      <c r="C208" s="21"/>
      <c r="D208" s="21" t="s">
        <v>125</v>
      </c>
      <c r="E208" s="21"/>
      <c r="F208" s="44">
        <v>2100500</v>
      </c>
      <c r="G208" s="44">
        <v>2375200</v>
      </c>
      <c r="H208" s="44">
        <v>2576300</v>
      </c>
      <c r="I208" s="44">
        <v>2578300</v>
      </c>
      <c r="J208" s="44">
        <v>2262200</v>
      </c>
      <c r="K208" s="44">
        <v>2187000</v>
      </c>
      <c r="L208" s="44">
        <v>2329700</v>
      </c>
      <c r="M208" s="44">
        <v>2400200</v>
      </c>
      <c r="N208" s="44">
        <v>2343900</v>
      </c>
      <c r="O208" s="44">
        <v>2374800</v>
      </c>
    </row>
    <row r="209" spans="1:16" ht="15.6" x14ac:dyDescent="0.3">
      <c r="A209" s="10"/>
      <c r="B209" s="21"/>
      <c r="C209" s="21"/>
      <c r="D209" s="21" t="s">
        <v>126</v>
      </c>
      <c r="E209" s="21"/>
      <c r="F209" s="46"/>
      <c r="G209" s="46"/>
      <c r="H209" s="46"/>
      <c r="I209" s="46"/>
      <c r="J209" s="46"/>
      <c r="K209" s="46"/>
      <c r="L209" s="46"/>
      <c r="M209" s="46"/>
      <c r="N209" s="46"/>
      <c r="O209" s="46"/>
    </row>
    <row r="210" spans="1:16" ht="14.25" customHeight="1" x14ac:dyDescent="0.3">
      <c r="A210" s="10"/>
      <c r="B210" s="21"/>
      <c r="C210" s="21"/>
      <c r="D210" s="21"/>
      <c r="E210" s="21" t="s">
        <v>127</v>
      </c>
      <c r="F210" s="44">
        <v>3266000</v>
      </c>
      <c r="G210" s="44">
        <v>3381200</v>
      </c>
      <c r="H210" s="44">
        <v>3464000</v>
      </c>
      <c r="I210" s="44">
        <v>3258900</v>
      </c>
      <c r="J210" s="44">
        <v>3567100</v>
      </c>
      <c r="K210" s="44">
        <v>3734200</v>
      </c>
      <c r="L210" s="44">
        <v>3839700</v>
      </c>
      <c r="M210" s="44">
        <v>3906300</v>
      </c>
      <c r="N210" s="44">
        <v>4138900</v>
      </c>
      <c r="O210" s="44">
        <v>4480100</v>
      </c>
    </row>
    <row r="211" spans="1:16" ht="15.6" x14ac:dyDescent="0.3">
      <c r="A211" s="10"/>
      <c r="B211" s="21"/>
      <c r="C211" s="21"/>
      <c r="D211" s="21" t="s">
        <v>128</v>
      </c>
      <c r="E211" s="21"/>
      <c r="F211" s="44">
        <v>2059000</v>
      </c>
      <c r="G211" s="44">
        <v>2057800</v>
      </c>
      <c r="H211" s="44">
        <v>2070400</v>
      </c>
      <c r="I211" s="44">
        <v>2119500</v>
      </c>
      <c r="J211" s="44">
        <v>2214000</v>
      </c>
      <c r="K211" s="44">
        <v>2256200</v>
      </c>
      <c r="L211" s="44">
        <v>2206000</v>
      </c>
      <c r="M211" s="44">
        <v>2270900</v>
      </c>
      <c r="N211" s="44">
        <v>2374300</v>
      </c>
      <c r="O211" s="44">
        <v>2499500</v>
      </c>
    </row>
    <row r="212" spans="1:16" ht="15.6" x14ac:dyDescent="0.3">
      <c r="A212" s="10"/>
      <c r="B212" s="21"/>
      <c r="C212" s="21"/>
      <c r="D212" s="21"/>
      <c r="E212" s="21"/>
      <c r="F212" s="47"/>
      <c r="G212" s="47"/>
      <c r="H212" s="47"/>
      <c r="I212" s="47"/>
      <c r="J212" s="47"/>
      <c r="K212" s="47"/>
      <c r="L212" s="47"/>
      <c r="M212" s="47"/>
      <c r="N212" s="47"/>
      <c r="O212" s="47"/>
    </row>
    <row r="213" spans="1:16" s="14" customFormat="1" ht="18" x14ac:dyDescent="0.3">
      <c r="A213" s="13"/>
      <c r="B213" s="29"/>
      <c r="C213" s="21" t="s">
        <v>129</v>
      </c>
      <c r="D213" s="21"/>
      <c r="E213" s="21"/>
      <c r="F213" s="4">
        <v>40138000</v>
      </c>
      <c r="G213" s="4">
        <v>42239000</v>
      </c>
      <c r="H213" s="4">
        <v>43841200</v>
      </c>
      <c r="I213" s="4">
        <v>43009200</v>
      </c>
      <c r="J213" s="4">
        <v>43477300</v>
      </c>
      <c r="K213" s="4">
        <v>44202700</v>
      </c>
      <c r="L213" s="4">
        <v>45272800</v>
      </c>
      <c r="M213" s="4">
        <v>46364600</v>
      </c>
      <c r="N213" s="4">
        <v>47876000</v>
      </c>
      <c r="O213" s="4">
        <v>50564600</v>
      </c>
    </row>
    <row r="214" spans="1:16" ht="17.399999999999999" x14ac:dyDescent="0.3">
      <c r="A214" s="13"/>
      <c r="B214" s="35"/>
      <c r="C214" s="21" t="s">
        <v>130</v>
      </c>
      <c r="D214" s="21"/>
      <c r="E214" s="21"/>
      <c r="F214" s="4">
        <v>381404</v>
      </c>
      <c r="G214" s="4">
        <v>382381</v>
      </c>
      <c r="H214" s="4">
        <v>381014</v>
      </c>
      <c r="I214" s="4">
        <v>371726</v>
      </c>
      <c r="J214" s="4">
        <v>364624</v>
      </c>
      <c r="K214" s="4">
        <v>356819</v>
      </c>
      <c r="L214" s="4">
        <v>351347</v>
      </c>
      <c r="M214" s="4">
        <v>348411</v>
      </c>
      <c r="N214" s="4">
        <v>346577</v>
      </c>
      <c r="O214" s="4">
        <v>350478</v>
      </c>
    </row>
    <row r="215" spans="1:16" ht="17.399999999999999" x14ac:dyDescent="0.3">
      <c r="A215" s="13"/>
      <c r="B215" s="35"/>
      <c r="C215" s="21"/>
      <c r="D215" s="70" t="s">
        <v>179</v>
      </c>
      <c r="E215" s="21"/>
      <c r="F215" s="48">
        <v>0</v>
      </c>
      <c r="G215" s="48">
        <v>0</v>
      </c>
      <c r="H215" s="48">
        <v>0</v>
      </c>
      <c r="I215" s="48">
        <v>0</v>
      </c>
      <c r="J215" s="48">
        <v>368921</v>
      </c>
      <c r="K215" s="48">
        <v>365947</v>
      </c>
      <c r="L215" s="4">
        <v>363282</v>
      </c>
      <c r="M215" s="4">
        <v>360761</v>
      </c>
      <c r="N215" s="4">
        <v>358435</v>
      </c>
      <c r="O215" s="62">
        <v>0</v>
      </c>
    </row>
    <row r="216" spans="1:16" s="7" customFormat="1" ht="49.5" customHeight="1" x14ac:dyDescent="0.25">
      <c r="A216" s="28" t="s">
        <v>131</v>
      </c>
      <c r="B216" s="35"/>
      <c r="C216" s="29"/>
      <c r="D216" s="29"/>
      <c r="E216" s="2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6.2" thickBot="1" x14ac:dyDescent="0.35">
      <c r="A217" s="24"/>
      <c r="B217" s="31" t="s">
        <v>131</v>
      </c>
      <c r="C217" s="32"/>
      <c r="D217" s="32"/>
      <c r="E217" s="32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"/>
    </row>
    <row r="218" spans="1:16" ht="16.2" thickTop="1" x14ac:dyDescent="0.3">
      <c r="A218" s="10"/>
      <c r="B218" s="21"/>
      <c r="C218" s="24" t="s">
        <v>132</v>
      </c>
      <c r="D218" s="21"/>
      <c r="E218" s="21"/>
      <c r="F218" s="30">
        <v>317496700</v>
      </c>
      <c r="G218" s="30">
        <v>329342600</v>
      </c>
      <c r="H218" s="30">
        <v>344381000</v>
      </c>
      <c r="I218" s="30">
        <v>352400100</v>
      </c>
      <c r="J218" s="30">
        <v>371307500</v>
      </c>
      <c r="K218" s="30">
        <v>384894000</v>
      </c>
      <c r="L218" s="30">
        <v>395745000</v>
      </c>
      <c r="M218" s="30">
        <v>412993000</v>
      </c>
      <c r="N218" s="30">
        <v>430907000</v>
      </c>
      <c r="O218" s="30">
        <v>456397000</v>
      </c>
    </row>
    <row r="219" spans="1:16" ht="15.6" x14ac:dyDescent="0.3">
      <c r="A219" s="10"/>
      <c r="B219" s="21"/>
      <c r="C219" s="21" t="s">
        <v>133</v>
      </c>
      <c r="D219" s="21"/>
      <c r="E219" s="21"/>
      <c r="F219" s="4">
        <v>307355600</v>
      </c>
      <c r="G219" s="4">
        <v>317627700</v>
      </c>
      <c r="H219" s="4">
        <v>329364600</v>
      </c>
      <c r="I219" s="4">
        <v>334563100</v>
      </c>
      <c r="J219" s="4">
        <v>347825500</v>
      </c>
      <c r="K219" s="4">
        <v>361479000</v>
      </c>
      <c r="L219" s="4">
        <v>368870000</v>
      </c>
      <c r="M219" s="4">
        <v>381839000</v>
      </c>
      <c r="N219" s="4">
        <v>396721000</v>
      </c>
      <c r="O219" s="4">
        <v>418646000</v>
      </c>
    </row>
    <row r="220" spans="1:16" ht="15.6" x14ac:dyDescent="0.3">
      <c r="A220" s="10"/>
      <c r="B220" s="21"/>
      <c r="C220" s="24"/>
      <c r="D220" s="21"/>
      <c r="E220" s="21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6" ht="15.6" x14ac:dyDescent="0.3">
      <c r="A221" s="10"/>
      <c r="B221" s="21"/>
      <c r="C221" s="21" t="s">
        <v>134</v>
      </c>
      <c r="D221" s="21"/>
      <c r="E221" s="21"/>
      <c r="F221" s="4">
        <v>304438600</v>
      </c>
      <c r="G221" s="4">
        <v>314724300</v>
      </c>
      <c r="H221" s="4">
        <v>326257000</v>
      </c>
      <c r="I221" s="4">
        <v>331542000</v>
      </c>
      <c r="J221" s="4">
        <v>345033000</v>
      </c>
      <c r="K221" s="4">
        <v>358388000</v>
      </c>
      <c r="L221" s="4">
        <v>365687000</v>
      </c>
      <c r="M221" s="4">
        <v>378571000</v>
      </c>
      <c r="N221" s="4">
        <v>393355000</v>
      </c>
      <c r="O221" s="4">
        <v>415191000</v>
      </c>
    </row>
    <row r="222" spans="1:16" ht="15.6" x14ac:dyDescent="0.3">
      <c r="A222" s="10"/>
      <c r="B222" s="21"/>
      <c r="C222" s="21" t="s">
        <v>135</v>
      </c>
      <c r="D222" s="21"/>
      <c r="E222" s="21"/>
      <c r="F222" s="4">
        <v>2912300</v>
      </c>
      <c r="G222" s="4">
        <v>2903400</v>
      </c>
      <c r="H222" s="4">
        <v>3098000</v>
      </c>
      <c r="I222" s="4">
        <v>3018000</v>
      </c>
      <c r="J222" s="4">
        <v>2792000</v>
      </c>
      <c r="K222" s="4">
        <v>3084000</v>
      </c>
      <c r="L222" s="4">
        <v>3176000</v>
      </c>
      <c r="M222" s="4">
        <v>3261000</v>
      </c>
      <c r="N222" s="4">
        <v>3361000</v>
      </c>
      <c r="O222" s="4">
        <v>3450000</v>
      </c>
    </row>
    <row r="223" spans="1:16" ht="15.6" x14ac:dyDescent="0.3">
      <c r="A223" s="10"/>
      <c r="B223" s="21"/>
      <c r="C223" s="21" t="s">
        <v>136</v>
      </c>
      <c r="D223" s="21"/>
      <c r="E223" s="21"/>
      <c r="F223" s="4">
        <v>4700</v>
      </c>
      <c r="G223" s="4">
        <v>0</v>
      </c>
      <c r="H223" s="4">
        <v>9600</v>
      </c>
      <c r="I223" s="4">
        <v>3100</v>
      </c>
      <c r="J223" s="4">
        <v>500</v>
      </c>
      <c r="K223" s="4">
        <v>7000</v>
      </c>
      <c r="L223" s="4">
        <v>7000</v>
      </c>
      <c r="M223" s="4">
        <v>7000</v>
      </c>
      <c r="N223" s="4">
        <v>5000</v>
      </c>
      <c r="O223" s="4">
        <v>5000</v>
      </c>
    </row>
    <row r="224" spans="1:16" ht="15.6" x14ac:dyDescent="0.3">
      <c r="A224" s="10"/>
      <c r="B224" s="21"/>
      <c r="C224" s="21"/>
      <c r="D224" s="21"/>
      <c r="E224" s="21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5.6" x14ac:dyDescent="0.3">
      <c r="A225" s="10"/>
      <c r="B225" s="21"/>
      <c r="C225" s="21" t="s">
        <v>137</v>
      </c>
      <c r="D225" s="21"/>
      <c r="E225" s="21"/>
      <c r="F225" s="4">
        <v>10139600</v>
      </c>
      <c r="G225" s="4">
        <v>11714900</v>
      </c>
      <c r="H225" s="4">
        <v>15014000</v>
      </c>
      <c r="I225" s="4">
        <v>17835000</v>
      </c>
      <c r="J225" s="4">
        <v>23482000</v>
      </c>
      <c r="K225" s="4">
        <v>23413000</v>
      </c>
      <c r="L225" s="4">
        <v>26873000</v>
      </c>
      <c r="M225" s="4">
        <v>31152000</v>
      </c>
      <c r="N225" s="4">
        <v>34184000</v>
      </c>
      <c r="O225" s="4">
        <v>37749000</v>
      </c>
    </row>
    <row r="226" spans="1:15" ht="15.6" x14ac:dyDescent="0.3">
      <c r="A226" s="10"/>
      <c r="B226" s="21"/>
      <c r="C226" s="21" t="s">
        <v>138</v>
      </c>
      <c r="D226" s="21"/>
      <c r="E226" s="21"/>
      <c r="F226" s="4">
        <v>1500</v>
      </c>
      <c r="G226" s="4">
        <v>0</v>
      </c>
      <c r="H226" s="4">
        <v>2400</v>
      </c>
      <c r="I226" s="4">
        <v>2000</v>
      </c>
      <c r="J226" s="4">
        <v>0</v>
      </c>
      <c r="K226" s="4">
        <v>2000</v>
      </c>
      <c r="L226" s="4">
        <v>2000</v>
      </c>
      <c r="M226" s="4">
        <v>2000</v>
      </c>
      <c r="N226" s="4">
        <v>2000</v>
      </c>
      <c r="O226" s="4">
        <v>2000</v>
      </c>
    </row>
    <row r="227" spans="1:15" ht="15.6" x14ac:dyDescent="0.3">
      <c r="A227" s="10"/>
      <c r="B227" s="21"/>
      <c r="C227" s="21"/>
      <c r="D227" s="21"/>
      <c r="E227" s="21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5.75" customHeight="1" x14ac:dyDescent="0.3">
      <c r="A228" s="10"/>
      <c r="B228" s="21"/>
      <c r="C228" s="21" t="s">
        <v>139</v>
      </c>
      <c r="D228" s="21"/>
      <c r="E228" s="21"/>
      <c r="F228" s="4">
        <v>168135400</v>
      </c>
      <c r="G228" s="4">
        <v>162583800</v>
      </c>
      <c r="H228" s="4">
        <v>157152000</v>
      </c>
      <c r="I228" s="4">
        <v>148751000</v>
      </c>
      <c r="J228" s="4">
        <v>143482000</v>
      </c>
      <c r="K228" s="4">
        <v>138403000</v>
      </c>
      <c r="L228" s="4">
        <v>130507000</v>
      </c>
      <c r="M228" s="4">
        <v>123504000</v>
      </c>
      <c r="N228" s="4">
        <v>117596000</v>
      </c>
      <c r="O228" s="4">
        <v>112032000</v>
      </c>
    </row>
    <row r="229" spans="1:15" ht="15.6" x14ac:dyDescent="0.3">
      <c r="A229" s="10"/>
      <c r="B229" s="21"/>
      <c r="C229" s="21" t="s">
        <v>140</v>
      </c>
      <c r="D229" s="21"/>
      <c r="E229" s="21"/>
      <c r="F229" s="4">
        <v>136303200</v>
      </c>
      <c r="G229" s="4">
        <v>152140500</v>
      </c>
      <c r="H229" s="4">
        <v>169105000</v>
      </c>
      <c r="I229" s="4">
        <v>182791000</v>
      </c>
      <c r="J229" s="4">
        <v>201551000</v>
      </c>
      <c r="K229" s="4">
        <v>219985000</v>
      </c>
      <c r="L229" s="4">
        <v>235180000</v>
      </c>
      <c r="M229" s="4">
        <v>255067000</v>
      </c>
      <c r="N229" s="4">
        <v>275759000</v>
      </c>
      <c r="O229" s="4">
        <v>303159000</v>
      </c>
    </row>
    <row r="230" spans="1:15" ht="15.6" x14ac:dyDescent="0.3">
      <c r="A230" s="10"/>
      <c r="B230" s="21"/>
      <c r="C230" s="21"/>
      <c r="D230" s="21"/>
      <c r="E230" s="21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5.6" x14ac:dyDescent="0.3">
      <c r="A231" s="10"/>
      <c r="B231" s="21"/>
      <c r="C231" s="21" t="s">
        <v>141</v>
      </c>
      <c r="D231" s="21"/>
      <c r="E231" s="21"/>
      <c r="F231" s="4">
        <v>2233000</v>
      </c>
      <c r="G231" s="4">
        <v>2269000</v>
      </c>
      <c r="H231" s="4">
        <v>2284000</v>
      </c>
      <c r="I231" s="4">
        <v>2303000</v>
      </c>
      <c r="J231" s="4">
        <v>2328000</v>
      </c>
      <c r="K231" s="4">
        <v>2332000</v>
      </c>
      <c r="L231" s="4">
        <v>2363000</v>
      </c>
      <c r="M231" s="4">
        <v>2392000</v>
      </c>
      <c r="N231" s="4">
        <v>2418000</v>
      </c>
      <c r="O231" s="4">
        <v>2472000</v>
      </c>
    </row>
    <row r="232" spans="1:15" ht="15.6" x14ac:dyDescent="0.3">
      <c r="A232" s="10"/>
      <c r="B232" s="21"/>
      <c r="C232" s="21"/>
      <c r="D232" s="21"/>
      <c r="E232" s="21" t="s">
        <v>142</v>
      </c>
      <c r="F232" s="4">
        <v>1180000</v>
      </c>
      <c r="G232" s="4">
        <v>1197000</v>
      </c>
      <c r="H232" s="4">
        <v>1204000</v>
      </c>
      <c r="I232" s="4">
        <v>1214000</v>
      </c>
      <c r="J232" s="4">
        <v>1227000</v>
      </c>
      <c r="K232" s="4">
        <v>1229000</v>
      </c>
      <c r="L232" s="4">
        <v>1244000</v>
      </c>
      <c r="M232" s="4">
        <v>1258000</v>
      </c>
      <c r="N232" s="4">
        <v>1274000</v>
      </c>
      <c r="O232" s="4">
        <v>1309000</v>
      </c>
    </row>
    <row r="233" spans="1:15" ht="15.6" x14ac:dyDescent="0.3">
      <c r="A233" s="10"/>
      <c r="B233" s="21"/>
      <c r="C233" s="21"/>
      <c r="D233" s="21"/>
      <c r="E233" s="21" t="s">
        <v>143</v>
      </c>
      <c r="F233" s="4">
        <v>1052000</v>
      </c>
      <c r="G233" s="4">
        <v>1072000</v>
      </c>
      <c r="H233" s="4">
        <v>1079000</v>
      </c>
      <c r="I233" s="4">
        <v>1089000</v>
      </c>
      <c r="J233" s="4">
        <v>1101000</v>
      </c>
      <c r="K233" s="4">
        <v>1104000</v>
      </c>
      <c r="L233" s="4">
        <v>1119000</v>
      </c>
      <c r="M233" s="4">
        <v>1134000</v>
      </c>
      <c r="N233" s="4">
        <v>1144000</v>
      </c>
      <c r="O233" s="4">
        <v>1163000</v>
      </c>
    </row>
    <row r="234" spans="1:15" ht="15.6" x14ac:dyDescent="0.3">
      <c r="A234" s="10"/>
      <c r="B234" s="21"/>
      <c r="C234" s="21"/>
      <c r="D234" s="21"/>
      <c r="E234" s="21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5.6" x14ac:dyDescent="0.3">
      <c r="A235" s="10"/>
      <c r="B235" s="21"/>
      <c r="C235" s="21" t="s">
        <v>144</v>
      </c>
      <c r="D235" s="21"/>
      <c r="E235" s="21"/>
      <c r="F235" s="4">
        <v>2212000</v>
      </c>
      <c r="G235" s="4">
        <v>2245000</v>
      </c>
      <c r="H235" s="4">
        <v>2272000</v>
      </c>
      <c r="I235" s="4">
        <v>2290000</v>
      </c>
      <c r="J235" s="4">
        <v>2312000</v>
      </c>
      <c r="K235" s="4">
        <v>2327000</v>
      </c>
      <c r="L235" s="4">
        <v>2345000</v>
      </c>
      <c r="M235" s="4">
        <v>2375000</v>
      </c>
      <c r="N235" s="4">
        <v>2403000</v>
      </c>
      <c r="O235" s="4">
        <v>2443000</v>
      </c>
    </row>
    <row r="236" spans="1:15" ht="15.6" x14ac:dyDescent="0.3">
      <c r="A236" s="10"/>
      <c r="B236" s="21"/>
      <c r="C236" s="21"/>
      <c r="D236" s="21"/>
      <c r="E236" s="21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5.6" x14ac:dyDescent="0.3">
      <c r="A237" s="10"/>
      <c r="B237" s="21"/>
      <c r="C237" s="21" t="s">
        <v>145</v>
      </c>
      <c r="D237" s="21"/>
      <c r="E237" s="21"/>
      <c r="F237" s="4">
        <v>2060900</v>
      </c>
      <c r="G237" s="4">
        <v>2026900</v>
      </c>
      <c r="H237" s="4">
        <v>1960800</v>
      </c>
      <c r="I237" s="4">
        <v>1884400</v>
      </c>
      <c r="J237" s="4">
        <v>1807700</v>
      </c>
      <c r="K237" s="4">
        <v>1727300</v>
      </c>
      <c r="L237" s="4">
        <v>1647100</v>
      </c>
      <c r="M237" s="4">
        <v>1566300</v>
      </c>
      <c r="N237" s="4">
        <v>1485300</v>
      </c>
      <c r="O237" s="4">
        <v>1404200</v>
      </c>
    </row>
    <row r="238" spans="1:15" ht="15.6" x14ac:dyDescent="0.3">
      <c r="A238" s="10"/>
      <c r="B238" s="21"/>
      <c r="C238" s="21"/>
      <c r="D238" s="21"/>
      <c r="E238" s="21" t="s">
        <v>146</v>
      </c>
      <c r="F238" s="4">
        <v>1077900</v>
      </c>
      <c r="G238" s="4">
        <v>1061600</v>
      </c>
      <c r="H238" s="4">
        <v>1028900</v>
      </c>
      <c r="I238" s="4">
        <v>991400</v>
      </c>
      <c r="J238" s="4">
        <v>953700</v>
      </c>
      <c r="K238" s="4">
        <v>913800</v>
      </c>
      <c r="L238" s="4">
        <v>873900</v>
      </c>
      <c r="M238" s="4">
        <v>833500</v>
      </c>
      <c r="N238" s="4">
        <v>793000</v>
      </c>
      <c r="O238" s="4">
        <v>752400</v>
      </c>
    </row>
    <row r="239" spans="1:15" ht="15.6" x14ac:dyDescent="0.3">
      <c r="A239" s="10"/>
      <c r="B239" s="21"/>
      <c r="C239" s="21"/>
      <c r="D239" s="21"/>
      <c r="E239" s="21" t="s">
        <v>147</v>
      </c>
      <c r="F239" s="4">
        <v>983000</v>
      </c>
      <c r="G239" s="4">
        <v>965300</v>
      </c>
      <c r="H239" s="4">
        <v>932000</v>
      </c>
      <c r="I239" s="4">
        <v>893000</v>
      </c>
      <c r="J239" s="4">
        <v>854000</v>
      </c>
      <c r="K239" s="4">
        <v>813500</v>
      </c>
      <c r="L239" s="4">
        <v>773200</v>
      </c>
      <c r="M239" s="4">
        <v>732800</v>
      </c>
      <c r="N239" s="4">
        <v>692300</v>
      </c>
      <c r="O239" s="4">
        <v>651800</v>
      </c>
    </row>
    <row r="240" spans="1:15" ht="10.199999999999999" customHeight="1" x14ac:dyDescent="0.3">
      <c r="A240" s="10"/>
      <c r="B240" s="21"/>
      <c r="C240" s="21"/>
      <c r="D240" s="21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6" x14ac:dyDescent="0.3">
      <c r="A241" s="10"/>
      <c r="B241" s="21"/>
      <c r="C241" s="21" t="s">
        <v>148</v>
      </c>
      <c r="D241" s="21"/>
      <c r="E241" s="21"/>
      <c r="F241" s="4">
        <v>1671700</v>
      </c>
      <c r="G241" s="4">
        <v>1757800</v>
      </c>
      <c r="H241" s="4">
        <v>1835100</v>
      </c>
      <c r="I241" s="4">
        <v>1899100</v>
      </c>
      <c r="J241" s="4">
        <v>1969600</v>
      </c>
      <c r="K241" s="4">
        <v>2020100</v>
      </c>
      <c r="L241" s="4">
        <v>2070900</v>
      </c>
      <c r="M241" s="4">
        <v>2136000</v>
      </c>
      <c r="N241" s="4">
        <v>2178700</v>
      </c>
      <c r="O241" s="4">
        <v>2241100</v>
      </c>
    </row>
    <row r="242" spans="1:15" ht="15.6" x14ac:dyDescent="0.3">
      <c r="A242" s="10"/>
      <c r="B242" s="21"/>
      <c r="C242" s="21"/>
      <c r="D242" s="21"/>
      <c r="E242" s="21" t="s">
        <v>149</v>
      </c>
      <c r="F242" s="4">
        <v>842800</v>
      </c>
      <c r="G242" s="4">
        <v>888000</v>
      </c>
      <c r="H242" s="4">
        <v>929800</v>
      </c>
      <c r="I242" s="4">
        <v>965600</v>
      </c>
      <c r="J242" s="4">
        <v>1004300</v>
      </c>
      <c r="K242" s="4">
        <v>1029800</v>
      </c>
      <c r="L242" s="4">
        <v>1063500</v>
      </c>
      <c r="M242" s="4">
        <v>1099500</v>
      </c>
      <c r="N242" s="4">
        <v>1122900</v>
      </c>
      <c r="O242" s="4">
        <v>1156400</v>
      </c>
    </row>
    <row r="243" spans="1:15" ht="15.6" x14ac:dyDescent="0.3">
      <c r="A243" s="10"/>
      <c r="B243" s="21"/>
      <c r="C243" s="21"/>
      <c r="D243" s="21"/>
      <c r="E243" s="21" t="s">
        <v>150</v>
      </c>
      <c r="F243" s="4">
        <v>828900</v>
      </c>
      <c r="G243" s="4">
        <v>869800</v>
      </c>
      <c r="H243" s="4">
        <v>905300</v>
      </c>
      <c r="I243" s="4">
        <v>933500</v>
      </c>
      <c r="J243" s="4">
        <v>965300</v>
      </c>
      <c r="K243" s="4">
        <v>990400</v>
      </c>
      <c r="L243" s="4">
        <v>1007400</v>
      </c>
      <c r="M243" s="4">
        <v>1036500</v>
      </c>
      <c r="N243" s="4">
        <v>1055700</v>
      </c>
      <c r="O243" s="4">
        <v>1084700</v>
      </c>
    </row>
    <row r="244" spans="1:15" ht="10.199999999999999" customHeight="1" x14ac:dyDescent="0.3">
      <c r="A244" s="10"/>
      <c r="B244" s="21"/>
      <c r="C244" s="21"/>
      <c r="D244" s="21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6" x14ac:dyDescent="0.3">
      <c r="A245" s="10"/>
      <c r="B245" s="21"/>
      <c r="C245" s="21" t="s">
        <v>151</v>
      </c>
      <c r="D245" s="21"/>
      <c r="E245" s="21"/>
      <c r="F245" s="4">
        <v>1541100</v>
      </c>
      <c r="G245" s="4">
        <v>1624400</v>
      </c>
      <c r="H245" s="4">
        <v>1700400</v>
      </c>
      <c r="I245" s="4">
        <v>1764500</v>
      </c>
      <c r="J245" s="4">
        <v>1833900</v>
      </c>
      <c r="K245" s="4">
        <v>1902500</v>
      </c>
      <c r="L245" s="4">
        <v>1957900</v>
      </c>
      <c r="M245" s="4">
        <v>2031000</v>
      </c>
      <c r="N245" s="4">
        <v>2086300</v>
      </c>
      <c r="O245" s="4">
        <v>2152600</v>
      </c>
    </row>
    <row r="246" spans="1:15" ht="15.6" x14ac:dyDescent="0.3">
      <c r="A246" s="10"/>
      <c r="B246" s="21"/>
      <c r="C246" s="21"/>
      <c r="D246" s="21"/>
      <c r="E246" s="21" t="s">
        <v>152</v>
      </c>
      <c r="F246" s="4">
        <v>783300</v>
      </c>
      <c r="G246" s="4">
        <v>826900</v>
      </c>
      <c r="H246" s="4">
        <v>867600</v>
      </c>
      <c r="I246" s="4">
        <v>902800</v>
      </c>
      <c r="J246" s="4">
        <v>940400</v>
      </c>
      <c r="K246" s="4">
        <v>980000</v>
      </c>
      <c r="L246" s="4">
        <v>1021600</v>
      </c>
      <c r="M246" s="4">
        <v>1065400</v>
      </c>
      <c r="N246" s="4">
        <v>1097700</v>
      </c>
      <c r="O246" s="4">
        <v>1139600</v>
      </c>
    </row>
    <row r="247" spans="1:15" ht="15.6" x14ac:dyDescent="0.3">
      <c r="A247" s="10"/>
      <c r="B247" s="21"/>
      <c r="C247" s="21"/>
      <c r="D247" s="21"/>
      <c r="E247" s="21" t="s">
        <v>153</v>
      </c>
      <c r="F247" s="4">
        <v>757800</v>
      </c>
      <c r="G247" s="4">
        <v>797500</v>
      </c>
      <c r="H247" s="4">
        <v>832700</v>
      </c>
      <c r="I247" s="4">
        <v>861700</v>
      </c>
      <c r="J247" s="4">
        <v>893500</v>
      </c>
      <c r="K247" s="4">
        <v>922600</v>
      </c>
      <c r="L247" s="4">
        <v>936300</v>
      </c>
      <c r="M247" s="4">
        <v>965500</v>
      </c>
      <c r="N247" s="4">
        <v>988600</v>
      </c>
      <c r="O247" s="4">
        <v>1012900</v>
      </c>
    </row>
    <row r="248" spans="1:15" ht="15.6" x14ac:dyDescent="0.3">
      <c r="A248" s="10"/>
      <c r="B248" s="21"/>
      <c r="C248" s="21"/>
      <c r="D248" s="21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6" x14ac:dyDescent="0.3">
      <c r="A249" s="10"/>
      <c r="B249" s="21"/>
      <c r="C249" s="21" t="s">
        <v>154</v>
      </c>
      <c r="D249" s="21"/>
      <c r="E249" s="21"/>
      <c r="F249" s="4">
        <v>22600</v>
      </c>
      <c r="G249" s="4">
        <v>25800</v>
      </c>
      <c r="H249" s="4">
        <v>29500</v>
      </c>
      <c r="I249" s="4">
        <v>33600</v>
      </c>
      <c r="J249" s="4">
        <v>37600</v>
      </c>
      <c r="K249" s="4">
        <v>41900</v>
      </c>
      <c r="L249" s="4">
        <v>47100</v>
      </c>
      <c r="M249" s="4">
        <v>52900</v>
      </c>
      <c r="N249" s="4">
        <v>59200</v>
      </c>
      <c r="O249" s="4">
        <v>65900</v>
      </c>
    </row>
    <row r="250" spans="1:15" ht="15.6" x14ac:dyDescent="0.3">
      <c r="A250" s="10"/>
      <c r="B250" s="21"/>
      <c r="C250" s="21"/>
      <c r="D250" s="21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6" x14ac:dyDescent="0.3">
      <c r="A251" s="10"/>
      <c r="B251" s="21"/>
      <c r="C251" s="21" t="s">
        <v>155</v>
      </c>
      <c r="D251" s="21"/>
      <c r="E251" s="21"/>
      <c r="F251" s="4">
        <v>81600</v>
      </c>
      <c r="G251" s="4">
        <v>80200</v>
      </c>
      <c r="H251" s="4">
        <v>80100</v>
      </c>
      <c r="I251" s="4">
        <v>79000</v>
      </c>
      <c r="J251" s="4">
        <v>79400</v>
      </c>
      <c r="K251" s="4">
        <v>80100</v>
      </c>
      <c r="L251" s="4">
        <v>79200</v>
      </c>
      <c r="M251" s="4">
        <v>78800</v>
      </c>
      <c r="N251" s="4">
        <v>79200</v>
      </c>
      <c r="O251" s="4">
        <v>79800</v>
      </c>
    </row>
    <row r="252" spans="1:15" ht="15.6" x14ac:dyDescent="0.3">
      <c r="A252" s="10"/>
      <c r="B252" s="21"/>
      <c r="C252" s="21"/>
      <c r="D252" s="21"/>
      <c r="E252" s="21" t="s">
        <v>156</v>
      </c>
      <c r="F252" s="4">
        <v>71900</v>
      </c>
      <c r="G252" s="4">
        <v>71100</v>
      </c>
      <c r="H252" s="4">
        <v>71500</v>
      </c>
      <c r="I252" s="4">
        <v>70800</v>
      </c>
      <c r="J252" s="4">
        <v>71600</v>
      </c>
      <c r="K252" s="4">
        <v>72600</v>
      </c>
      <c r="L252" s="4">
        <v>72100</v>
      </c>
      <c r="M252" s="4">
        <v>72100</v>
      </c>
      <c r="N252" s="4">
        <v>72800</v>
      </c>
      <c r="O252" s="4">
        <v>73700</v>
      </c>
    </row>
    <row r="253" spans="1:15" ht="15.6" x14ac:dyDescent="0.3">
      <c r="A253" s="10"/>
      <c r="B253" s="21"/>
      <c r="C253" s="21"/>
      <c r="D253" s="21"/>
      <c r="E253" s="21" t="s">
        <v>157</v>
      </c>
      <c r="F253" s="4">
        <v>92100</v>
      </c>
      <c r="G253" s="4">
        <v>90200</v>
      </c>
      <c r="H253" s="4">
        <v>89700</v>
      </c>
      <c r="I253" s="4">
        <v>88000</v>
      </c>
      <c r="J253" s="4">
        <v>88100</v>
      </c>
      <c r="K253" s="4">
        <v>88600</v>
      </c>
      <c r="L253" s="4">
        <v>87200</v>
      </c>
      <c r="M253" s="4">
        <v>86500</v>
      </c>
      <c r="N253" s="4">
        <v>86500</v>
      </c>
      <c r="O253" s="4">
        <v>86800</v>
      </c>
    </row>
    <row r="254" spans="1:15" ht="15.6" x14ac:dyDescent="0.3">
      <c r="A254" s="10"/>
      <c r="B254" s="21"/>
      <c r="C254" s="21"/>
      <c r="D254" s="21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6" x14ac:dyDescent="0.3">
      <c r="A255" s="10"/>
      <c r="B255" s="21"/>
      <c r="C255" s="21" t="s">
        <v>158</v>
      </c>
      <c r="D255" s="21"/>
      <c r="E255" s="21"/>
      <c r="F255" s="4">
        <v>81400</v>
      </c>
      <c r="G255" s="4">
        <v>86400</v>
      </c>
      <c r="H255" s="4">
        <v>92000</v>
      </c>
      <c r="I255" s="4">
        <v>96100</v>
      </c>
      <c r="J255" s="4">
        <v>102200</v>
      </c>
      <c r="K255" s="4">
        <v>108700</v>
      </c>
      <c r="L255" s="4">
        <v>113400</v>
      </c>
      <c r="M255" s="4">
        <v>119200</v>
      </c>
      <c r="N255" s="4">
        <v>126400</v>
      </c>
      <c r="O255" s="4">
        <v>135100</v>
      </c>
    </row>
    <row r="256" spans="1:15" ht="15.6" x14ac:dyDescent="0.3">
      <c r="A256" s="10"/>
      <c r="B256" s="21"/>
      <c r="C256" s="21"/>
      <c r="D256" s="21"/>
      <c r="E256" s="21" t="s">
        <v>159</v>
      </c>
      <c r="F256" s="4">
        <v>71400</v>
      </c>
      <c r="G256" s="4">
        <v>76100</v>
      </c>
      <c r="H256" s="4">
        <v>81400</v>
      </c>
      <c r="I256" s="4">
        <v>85200</v>
      </c>
      <c r="J256" s="4">
        <v>90800</v>
      </c>
      <c r="K256" s="4">
        <v>96700</v>
      </c>
      <c r="L256" s="4">
        <v>101200</v>
      </c>
      <c r="M256" s="4">
        <v>106600</v>
      </c>
      <c r="N256" s="4">
        <v>112900</v>
      </c>
      <c r="O256" s="4">
        <v>120600</v>
      </c>
    </row>
    <row r="257" spans="1:15" ht="15.6" x14ac:dyDescent="0.3">
      <c r="A257" s="10"/>
      <c r="B257" s="21"/>
      <c r="C257" s="21"/>
      <c r="D257" s="21"/>
      <c r="E257" s="21" t="s">
        <v>160</v>
      </c>
      <c r="F257" s="4">
        <v>91600</v>
      </c>
      <c r="G257" s="4">
        <v>96900</v>
      </c>
      <c r="H257" s="4">
        <v>103000</v>
      </c>
      <c r="I257" s="4">
        <v>107400</v>
      </c>
      <c r="J257" s="4">
        <v>114000</v>
      </c>
      <c r="K257" s="4">
        <v>121200</v>
      </c>
      <c r="L257" s="4">
        <v>126300</v>
      </c>
      <c r="M257" s="4">
        <v>132700</v>
      </c>
      <c r="N257" s="4">
        <v>140700</v>
      </c>
      <c r="O257" s="4">
        <v>150500</v>
      </c>
    </row>
    <row r="258" spans="1:15" ht="15.6" x14ac:dyDescent="0.3">
      <c r="A258" s="10"/>
      <c r="B258" s="21"/>
      <c r="C258" s="21"/>
      <c r="D258" s="21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6" x14ac:dyDescent="0.3">
      <c r="A259" s="10"/>
      <c r="B259" s="21"/>
      <c r="C259" s="21" t="s">
        <v>161</v>
      </c>
      <c r="D259" s="21"/>
      <c r="E259" s="21"/>
      <c r="F259" s="4">
        <v>6500</v>
      </c>
      <c r="G259" s="4">
        <v>7100</v>
      </c>
      <c r="H259" s="4">
        <v>8700</v>
      </c>
      <c r="I259" s="4">
        <v>10000</v>
      </c>
      <c r="J259" s="4">
        <v>12600</v>
      </c>
      <c r="K259" s="4">
        <v>12100</v>
      </c>
      <c r="L259" s="4">
        <v>13500</v>
      </c>
      <c r="M259" s="4">
        <v>15100</v>
      </c>
      <c r="N259" s="4">
        <v>16100</v>
      </c>
      <c r="O259" s="4">
        <v>17200</v>
      </c>
    </row>
    <row r="260" spans="1:15" ht="15.6" x14ac:dyDescent="0.3">
      <c r="A260" s="10"/>
      <c r="B260" s="21"/>
      <c r="C260" s="21"/>
      <c r="D260" s="21"/>
      <c r="E260" s="21" t="s">
        <v>162</v>
      </c>
      <c r="F260" s="4">
        <v>5900</v>
      </c>
      <c r="G260" s="4">
        <v>6500</v>
      </c>
      <c r="H260" s="4">
        <v>8000</v>
      </c>
      <c r="I260" s="4">
        <v>9100</v>
      </c>
      <c r="J260" s="4">
        <v>11400</v>
      </c>
      <c r="K260" s="4">
        <v>11000</v>
      </c>
      <c r="L260" s="4">
        <v>12300</v>
      </c>
      <c r="M260" s="4">
        <v>13700</v>
      </c>
      <c r="N260" s="4">
        <v>14600</v>
      </c>
      <c r="O260" s="4">
        <v>15600</v>
      </c>
    </row>
    <row r="261" spans="1:15" ht="15.6" x14ac:dyDescent="0.3">
      <c r="A261" s="10"/>
      <c r="B261" s="21"/>
      <c r="C261" s="21"/>
      <c r="D261" s="21"/>
      <c r="E261" s="21" t="s">
        <v>163</v>
      </c>
      <c r="F261" s="4">
        <v>7100</v>
      </c>
      <c r="G261" s="4">
        <v>7800</v>
      </c>
      <c r="H261" s="4">
        <v>9500</v>
      </c>
      <c r="I261" s="4">
        <v>10900</v>
      </c>
      <c r="J261" s="4">
        <v>13900</v>
      </c>
      <c r="K261" s="4">
        <v>13300</v>
      </c>
      <c r="L261" s="4">
        <v>14800</v>
      </c>
      <c r="M261" s="4">
        <v>16600</v>
      </c>
      <c r="N261" s="4">
        <v>17700</v>
      </c>
      <c r="O261" s="4">
        <v>19000</v>
      </c>
    </row>
    <row r="262" spans="1:15" ht="15.6" x14ac:dyDescent="0.3">
      <c r="A262" s="10"/>
      <c r="B262" s="21"/>
      <c r="C262" s="21"/>
      <c r="D262" s="21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6" x14ac:dyDescent="0.3">
      <c r="A263" s="10"/>
      <c r="B263" s="21"/>
      <c r="C263" s="21" t="s">
        <v>164</v>
      </c>
      <c r="D263" s="21"/>
      <c r="E263" s="21"/>
      <c r="F263" s="4">
        <v>3600</v>
      </c>
      <c r="G263" s="4">
        <v>3800</v>
      </c>
      <c r="H263" s="4">
        <v>4600</v>
      </c>
      <c r="I263" s="4">
        <v>5200</v>
      </c>
      <c r="J263" s="4">
        <v>6500</v>
      </c>
      <c r="K263" s="4">
        <v>6200</v>
      </c>
      <c r="L263" s="4">
        <v>6900</v>
      </c>
      <c r="M263" s="4">
        <v>7800</v>
      </c>
      <c r="N263" s="4">
        <v>8400</v>
      </c>
      <c r="O263" s="4">
        <v>9000</v>
      </c>
    </row>
    <row r="264" spans="1:15" ht="15.6" x14ac:dyDescent="0.3">
      <c r="A264" s="10"/>
      <c r="B264" s="21"/>
      <c r="C264" s="21"/>
      <c r="D264" s="21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6" x14ac:dyDescent="0.3">
      <c r="A265" s="10"/>
      <c r="B265" s="21"/>
      <c r="C265" s="21" t="s">
        <v>165</v>
      </c>
      <c r="D265" s="21"/>
      <c r="E265" s="21"/>
      <c r="F265" s="36">
        <v>1.0001</v>
      </c>
      <c r="G265" s="36">
        <v>1.0002</v>
      </c>
      <c r="H265" s="36">
        <v>1.0001</v>
      </c>
      <c r="I265" s="36">
        <v>0.99970000000000003</v>
      </c>
      <c r="J265" s="36">
        <v>1</v>
      </c>
      <c r="K265" s="36">
        <v>1.000049237318668</v>
      </c>
      <c r="L265" s="36">
        <v>1.000049237318668</v>
      </c>
      <c r="M265" s="36">
        <v>1.000049237318668</v>
      </c>
      <c r="N265" s="36">
        <v>1.000049237318668</v>
      </c>
      <c r="O265" s="36">
        <v>1.000049237318668</v>
      </c>
    </row>
    <row r="266" spans="1:15" ht="15.6" x14ac:dyDescent="0.3">
      <c r="A266" s="10"/>
      <c r="B266" s="3"/>
      <c r="C266" s="21" t="s">
        <v>166</v>
      </c>
      <c r="D266" s="21"/>
      <c r="E266" s="21"/>
      <c r="F266" s="36">
        <v>1.0014000000000001</v>
      </c>
      <c r="G266" s="36">
        <v>1.0017</v>
      </c>
      <c r="H266" s="36">
        <v>1.0014000000000001</v>
      </c>
      <c r="I266" s="36">
        <v>1.0014000000000001</v>
      </c>
      <c r="J266" s="36">
        <v>1.0015000000000001</v>
      </c>
      <c r="K266" s="36">
        <v>1.001495890193085</v>
      </c>
      <c r="L266" s="36">
        <v>1.001495890193085</v>
      </c>
      <c r="M266" s="36">
        <v>1.001495890193085</v>
      </c>
      <c r="N266" s="36">
        <v>1.001495890193085</v>
      </c>
      <c r="O266" s="36">
        <v>1.001495890193085</v>
      </c>
    </row>
    <row r="267" spans="1:15" s="14" customFormat="1" ht="14.25" customHeight="1" x14ac:dyDescent="0.3">
      <c r="A267" s="13"/>
      <c r="B267" s="29"/>
      <c r="C267" s="21" t="s">
        <v>167</v>
      </c>
      <c r="D267" s="21"/>
      <c r="E267" s="21"/>
      <c r="F267" s="36">
        <v>1.0027999999999999</v>
      </c>
      <c r="G267" s="36">
        <v>1.0035000000000001</v>
      </c>
      <c r="H267" s="36">
        <v>1.0027999999999999</v>
      </c>
      <c r="I267" s="36">
        <v>1.0029999999999999</v>
      </c>
      <c r="J267" s="36">
        <v>1.0026999999999999</v>
      </c>
      <c r="K267" s="36">
        <v>1.0026417173012951</v>
      </c>
      <c r="L267" s="36">
        <v>1.0025525904207364</v>
      </c>
      <c r="M267" s="36">
        <v>1.0024634635401772</v>
      </c>
      <c r="N267" s="36">
        <v>1.0023743366596183</v>
      </c>
      <c r="O267" s="36">
        <v>1.0022852097790595</v>
      </c>
    </row>
    <row r="268" spans="1:15" s="14" customFormat="1" ht="14.25" customHeight="1" x14ac:dyDescent="0.3">
      <c r="A268" s="13"/>
      <c r="B268" s="29"/>
      <c r="C268" s="21" t="s">
        <v>168</v>
      </c>
      <c r="D268" s="21"/>
      <c r="E268" s="21"/>
      <c r="F268" s="36">
        <v>1.0112000000000001</v>
      </c>
      <c r="G268" s="36">
        <v>1.0092000000000001</v>
      </c>
      <c r="H268" s="36">
        <v>1.0091000000000001</v>
      </c>
      <c r="I268" s="36">
        <v>1.01</v>
      </c>
      <c r="J268" s="36">
        <v>1.0083</v>
      </c>
      <c r="K268" s="36">
        <v>1.0077523144536826</v>
      </c>
      <c r="L268" s="36">
        <v>1.007169249053175</v>
      </c>
      <c r="M268" s="36">
        <v>1.0065861836526673</v>
      </c>
      <c r="N268" s="36">
        <v>1.0060031182521596</v>
      </c>
      <c r="O268" s="36">
        <v>1.0054200528516517</v>
      </c>
    </row>
    <row r="269" spans="1:15" s="14" customFormat="1" ht="14.25" customHeight="1" x14ac:dyDescent="0.3">
      <c r="A269" s="13"/>
      <c r="B269" s="29"/>
      <c r="C269" s="21"/>
      <c r="D269" s="21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s="14" customFormat="1" ht="14.25" customHeight="1" x14ac:dyDescent="0.3">
      <c r="A270" s="13"/>
      <c r="B270" s="29"/>
      <c r="C270" s="21" t="s">
        <v>169</v>
      </c>
      <c r="D270" s="21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s="14" customFormat="1" ht="14.25" customHeight="1" x14ac:dyDescent="0.3">
      <c r="A271" s="13"/>
      <c r="B271" s="29"/>
      <c r="C271" s="3"/>
      <c r="D271" s="21" t="s">
        <v>170</v>
      </c>
      <c r="E271" s="21"/>
      <c r="F271" s="4">
        <v>865300</v>
      </c>
      <c r="G271" s="4">
        <v>741400</v>
      </c>
      <c r="H271" s="4">
        <v>838000</v>
      </c>
      <c r="I271" s="4">
        <v>943000</v>
      </c>
      <c r="J271" s="4">
        <v>933000</v>
      </c>
      <c r="K271" s="4">
        <v>987000</v>
      </c>
      <c r="L271" s="4">
        <v>996000</v>
      </c>
      <c r="M271" s="4">
        <v>1006000</v>
      </c>
      <c r="N271" s="4">
        <v>1027000</v>
      </c>
      <c r="O271" s="4">
        <v>1027000</v>
      </c>
    </row>
    <row r="272" spans="1:15" s="14" customFormat="1" ht="14.25" customHeight="1" x14ac:dyDescent="0.3">
      <c r="A272" s="13"/>
      <c r="B272" s="29"/>
      <c r="C272" s="3"/>
      <c r="D272" s="21" t="s">
        <v>171</v>
      </c>
      <c r="E272" s="21"/>
      <c r="F272" s="4">
        <v>956000</v>
      </c>
      <c r="G272" s="4">
        <v>1017000</v>
      </c>
      <c r="H272" s="4">
        <v>1018000</v>
      </c>
      <c r="I272" s="4">
        <v>1055000</v>
      </c>
      <c r="J272" s="4">
        <v>1115000</v>
      </c>
      <c r="K272" s="4">
        <v>1165000</v>
      </c>
      <c r="L272" s="4">
        <v>1211000</v>
      </c>
      <c r="M272" s="4">
        <v>1249000</v>
      </c>
      <c r="N272" s="4">
        <v>1289000</v>
      </c>
      <c r="O272" s="4">
        <v>1333000</v>
      </c>
    </row>
    <row r="273" spans="1:15" s="14" customFormat="1" ht="14.25" customHeight="1" x14ac:dyDescent="0.3">
      <c r="A273" s="13"/>
      <c r="B273" s="29"/>
      <c r="C273" s="3"/>
      <c r="D273" s="21" t="s">
        <v>172</v>
      </c>
      <c r="E273" s="21"/>
      <c r="F273" s="4">
        <v>760000</v>
      </c>
      <c r="G273" s="4">
        <v>739000</v>
      </c>
      <c r="H273" s="4">
        <v>617000</v>
      </c>
      <c r="I273" s="4">
        <v>569000</v>
      </c>
      <c r="J273" s="4">
        <v>487000</v>
      </c>
      <c r="K273" s="4">
        <v>500000</v>
      </c>
      <c r="L273" s="4">
        <v>520000</v>
      </c>
      <c r="M273" s="4">
        <v>540000</v>
      </c>
      <c r="N273" s="4">
        <v>561000</v>
      </c>
      <c r="O273" s="4">
        <v>585000</v>
      </c>
    </row>
    <row r="274" spans="1:15" s="14" customFormat="1" ht="14.25" customHeight="1" x14ac:dyDescent="0.3">
      <c r="A274" s="13"/>
      <c r="B274" s="29"/>
      <c r="C274" s="3"/>
      <c r="D274" s="21" t="s">
        <v>173</v>
      </c>
      <c r="E274" s="21"/>
      <c r="F274" s="4">
        <v>331000</v>
      </c>
      <c r="G274" s="4">
        <v>406000</v>
      </c>
      <c r="H274" s="4">
        <v>625000</v>
      </c>
      <c r="I274" s="4">
        <v>451000</v>
      </c>
      <c r="J274" s="4">
        <v>257000</v>
      </c>
      <c r="K274" s="4">
        <v>432000</v>
      </c>
      <c r="L274" s="4">
        <v>449000</v>
      </c>
      <c r="M274" s="4">
        <v>466000</v>
      </c>
      <c r="N274" s="4">
        <v>484000</v>
      </c>
      <c r="O274" s="4">
        <v>505000</v>
      </c>
    </row>
    <row r="275" spans="1:15" ht="12.75" customHeight="1" x14ac:dyDescent="0.3">
      <c r="A275" s="13"/>
      <c r="B275" s="15"/>
      <c r="C275" s="8"/>
      <c r="D275" s="8"/>
      <c r="E275" s="8"/>
    </row>
  </sheetData>
  <mergeCells count="2">
    <mergeCell ref="C151:E151"/>
    <mergeCell ref="C150:E150"/>
  </mergeCells>
  <phoneticPr fontId="11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Utgiftsprognos oktober 2023 dnr VER 2023-42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zoomScaleNormal="100" workbookViewId="0">
      <selection activeCell="O3" sqref="O3"/>
    </sheetView>
  </sheetViews>
  <sheetFormatPr defaultRowHeight="13.2" x14ac:dyDescent="0.25"/>
  <cols>
    <col min="1" max="1" width="45.6640625" bestFit="1" customWidth="1"/>
    <col min="2" max="2" width="12.44140625" bestFit="1" customWidth="1"/>
    <col min="3" max="4" width="12.44140625" customWidth="1"/>
    <col min="5" max="7" width="12.33203125" bestFit="1" customWidth="1"/>
    <col min="8" max="8" width="11" customWidth="1"/>
    <col min="9" max="9" width="10.44140625" customWidth="1"/>
    <col min="10" max="10" width="10" customWidth="1"/>
    <col min="11" max="11" width="10.6640625" customWidth="1"/>
    <col min="12" max="12" width="12.6640625" customWidth="1"/>
    <col min="13" max="13" width="11" customWidth="1"/>
    <col min="14" max="14" width="12.88671875" customWidth="1"/>
    <col min="15" max="15" width="11.44140625" customWidth="1"/>
  </cols>
  <sheetData>
    <row r="3" spans="1:15" x14ac:dyDescent="0.25">
      <c r="B3" s="1"/>
      <c r="C3" s="1"/>
      <c r="D3" s="1"/>
      <c r="E3" s="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</row>
    <row r="4" spans="1:15" x14ac:dyDescent="0.25">
      <c r="A4" s="2" t="str">
        <f>Enkät!B36</f>
        <v>1:1 Garantipension till ålderspension</v>
      </c>
      <c r="B4" s="2"/>
      <c r="C4" s="2"/>
      <c r="D4" s="2"/>
      <c r="E4" s="2"/>
      <c r="F4" s="2">
        <f>Enkät!F37</f>
        <v>13142095</v>
      </c>
      <c r="G4" s="2">
        <f>Enkät!G37</f>
        <v>13174828</v>
      </c>
      <c r="H4" s="2">
        <f>Enkät!H37</f>
        <v>14385887</v>
      </c>
      <c r="I4" s="2">
        <f>Enkät!I37</f>
        <v>14043735</v>
      </c>
      <c r="J4" s="2">
        <f>Enkät!J37</f>
        <v>17387175</v>
      </c>
      <c r="K4" s="2">
        <f>Enkät!K37</f>
        <v>26194900</v>
      </c>
      <c r="L4" s="2">
        <f>Enkät!L37</f>
        <v>31863900</v>
      </c>
      <c r="M4" s="2">
        <f>Enkät!M37</f>
        <v>33588400</v>
      </c>
      <c r="N4" s="2">
        <f>Enkät!N37</f>
        <v>30084900</v>
      </c>
      <c r="O4" s="2">
        <f>Enkät!O37</f>
        <v>29146300</v>
      </c>
    </row>
    <row r="5" spans="1:15" x14ac:dyDescent="0.25">
      <c r="A5" s="2" t="str">
        <f>Enkät!B71</f>
        <v>1:2 Efterlevandepensioner till vuxna</v>
      </c>
      <c r="B5" s="2"/>
      <c r="C5" s="2"/>
      <c r="D5" s="2"/>
      <c r="E5" s="2"/>
      <c r="F5" s="2">
        <f>Enkät!F72</f>
        <v>10869424</v>
      </c>
      <c r="G5" s="2">
        <f>Enkät!G72</f>
        <v>10382480</v>
      </c>
      <c r="H5" s="2">
        <f>Enkät!H72</f>
        <v>9966127.4959999993</v>
      </c>
      <c r="I5" s="2">
        <f>Enkät!I72</f>
        <v>9360562</v>
      </c>
      <c r="J5" s="2">
        <f>Enkät!J72</f>
        <v>8922800</v>
      </c>
      <c r="K5" s="2">
        <f>Enkät!K72</f>
        <v>8569900</v>
      </c>
      <c r="L5" s="2">
        <f>Enkät!L72</f>
        <v>8067500</v>
      </c>
      <c r="M5" s="2">
        <f>Enkät!M72</f>
        <v>7598700</v>
      </c>
      <c r="N5" s="2">
        <f>Enkät!N72</f>
        <v>7244400</v>
      </c>
      <c r="O5" s="2">
        <f>Enkät!O72</f>
        <v>6893600</v>
      </c>
    </row>
    <row r="6" spans="1:15" x14ac:dyDescent="0.25">
      <c r="A6" s="2" t="str">
        <f>Enkät!B110</f>
        <v>1:3 Bostadstillägg till pensionärer</v>
      </c>
      <c r="B6" s="2"/>
      <c r="C6" s="2"/>
      <c r="D6" s="2"/>
      <c r="E6" s="2"/>
      <c r="F6" s="2">
        <f>Enkät!F111</f>
        <v>9138838.7962083798</v>
      </c>
      <c r="G6" s="2">
        <f>Enkät!G111</f>
        <v>9195554.5189279653</v>
      </c>
      <c r="H6" s="2">
        <f>Enkät!H111</f>
        <v>10414069.606558152</v>
      </c>
      <c r="I6" s="2">
        <f>Enkät!I111</f>
        <v>10595261.296296883</v>
      </c>
      <c r="J6" s="2">
        <f>Enkät!J111</f>
        <v>11899491.940249547</v>
      </c>
      <c r="K6" s="2">
        <f>Enkät!K111</f>
        <v>13718800</v>
      </c>
      <c r="L6" s="2">
        <f>Enkät!L111</f>
        <v>14189800</v>
      </c>
      <c r="M6" s="2">
        <f>Enkät!M111</f>
        <v>14426900</v>
      </c>
      <c r="N6" s="2">
        <f>Enkät!N111</f>
        <v>14225400</v>
      </c>
      <c r="O6" s="2">
        <f>Enkät!O111</f>
        <v>13986100</v>
      </c>
    </row>
    <row r="7" spans="1:15" x14ac:dyDescent="0.25">
      <c r="A7" s="2" t="str">
        <f>Enkät!B137</f>
        <v>1:4 Äldreförsörjningsstöd</v>
      </c>
      <c r="B7" s="2"/>
      <c r="C7" s="2"/>
      <c r="D7" s="2"/>
      <c r="E7" s="2"/>
      <c r="F7" s="2">
        <f>Enkät!F138</f>
        <v>1081357.4990162195</v>
      </c>
      <c r="G7" s="2">
        <f>Enkät!G138</f>
        <v>1167088.9147651552</v>
      </c>
      <c r="H7" s="2">
        <f>Enkät!H138</f>
        <v>1180149.0847602577</v>
      </c>
      <c r="I7" s="2">
        <f>Enkät!I138</f>
        <v>1204060.3912147128</v>
      </c>
      <c r="J7" s="2">
        <f>Enkät!J138</f>
        <v>1209313.6699016364</v>
      </c>
      <c r="K7" s="2">
        <f>Enkät!K138</f>
        <v>1234600</v>
      </c>
      <c r="L7" s="2">
        <f>Enkät!L138</f>
        <v>1324000</v>
      </c>
      <c r="M7" s="2">
        <f>Enkät!M138</f>
        <v>1389100</v>
      </c>
      <c r="N7" s="2">
        <f>Enkät!N138</f>
        <v>1414900</v>
      </c>
      <c r="O7" s="2">
        <f>Enkät!O138</f>
        <v>1438100</v>
      </c>
    </row>
    <row r="8" spans="1:15" x14ac:dyDescent="0.25">
      <c r="A8" s="2" t="str">
        <f>Enkät!B163</f>
        <v>1:5 Inkomstpensionstillägg</v>
      </c>
      <c r="B8" s="2"/>
      <c r="C8" s="2"/>
      <c r="D8" s="2"/>
      <c r="E8" s="2"/>
      <c r="F8" s="2">
        <f>Enkät!F164</f>
        <v>0</v>
      </c>
      <c r="G8" s="2">
        <f>Enkät!G164</f>
        <v>0</v>
      </c>
      <c r="H8" s="2">
        <f>Enkät!H164</f>
        <v>0</v>
      </c>
      <c r="I8" s="2">
        <f>Enkät!I164</f>
        <v>2035000</v>
      </c>
      <c r="J8" s="2">
        <f>Enkät!J164</f>
        <v>6133000</v>
      </c>
      <c r="K8" s="2">
        <f>Enkät!K164</f>
        <v>6033000</v>
      </c>
      <c r="L8" s="2">
        <f>Enkät!L164</f>
        <v>6085000</v>
      </c>
      <c r="M8" s="2">
        <f>Enkät!M164</f>
        <v>6149000</v>
      </c>
      <c r="N8" s="2">
        <f>Enkät!N164</f>
        <v>5986000</v>
      </c>
      <c r="O8" s="2">
        <f>Enkät!O164</f>
        <v>6045000</v>
      </c>
    </row>
    <row r="9" spans="1:15" x14ac:dyDescent="0.25">
      <c r="A9" s="2" t="str">
        <f>Enkät!B183</f>
        <v>2:1.1 Pensionsmyndigheten</v>
      </c>
      <c r="B9" s="2"/>
      <c r="C9" s="2"/>
      <c r="D9" s="2"/>
      <c r="E9" s="2"/>
      <c r="F9" s="2">
        <f>Enkät!F184</f>
        <v>539532</v>
      </c>
      <c r="G9" s="2">
        <f>Enkät!G184</f>
        <v>566039</v>
      </c>
      <c r="H9" s="2">
        <f>Enkät!H184</f>
        <v>706021</v>
      </c>
      <c r="I9" s="2">
        <f>Enkät!I184</f>
        <v>778000</v>
      </c>
      <c r="J9" s="2">
        <f>Enkät!J184</f>
        <v>781000</v>
      </c>
      <c r="K9" s="2">
        <f>Enkät!K184</f>
        <v>772000</v>
      </c>
      <c r="L9" s="2">
        <f>Enkät!L184</f>
        <v>720000</v>
      </c>
      <c r="M9" s="2">
        <f>Enkät!M184</f>
        <v>773000</v>
      </c>
      <c r="N9" s="2">
        <f>Enkät!N184</f>
        <v>769000</v>
      </c>
      <c r="O9" s="2">
        <f>Enkät!O184</f>
        <v>784000</v>
      </c>
    </row>
    <row r="10" spans="1:15" x14ac:dyDescent="0.25">
      <c r="A10" s="2" t="str">
        <f>Enkät!B217</f>
        <v>Ålderspensionssystemet vid sidan av statens budget</v>
      </c>
      <c r="B10" s="2"/>
      <c r="C10" s="2"/>
      <c r="D10" s="2"/>
      <c r="E10" s="4"/>
      <c r="F10" s="2">
        <f>Enkät!F218/10^6</f>
        <v>317.49669999999998</v>
      </c>
      <c r="G10" s="2">
        <f>Enkät!G218/10^6</f>
        <v>329.3426</v>
      </c>
      <c r="H10" s="2">
        <f>Enkät!H218/10^6</f>
        <v>344.38099999999997</v>
      </c>
      <c r="I10" s="2">
        <f>Enkät!I218/10^6</f>
        <v>352.40010000000001</v>
      </c>
      <c r="J10" s="2">
        <f>Enkät!J218/10^6</f>
        <v>371.3075</v>
      </c>
      <c r="K10" s="2">
        <f>Enkät!K218/10^6</f>
        <v>384.89400000000001</v>
      </c>
      <c r="L10" s="2">
        <f>Enkät!L218/10^6</f>
        <v>395.745</v>
      </c>
      <c r="M10" s="2">
        <f>Enkät!M218/10^6</f>
        <v>412.99299999999999</v>
      </c>
      <c r="N10" s="2">
        <f>Enkät!N218/10^6</f>
        <v>430.90699999999998</v>
      </c>
      <c r="O10" s="2">
        <f>Enkät!O218/10^6</f>
        <v>456.39699999999999</v>
      </c>
    </row>
    <row r="11" spans="1:15" x14ac:dyDescent="0.25">
      <c r="A11" s="2" t="str">
        <f>Enkät!B188</f>
        <v>1:5 Barnpension och efterlevandestöd</v>
      </c>
      <c r="B11" s="2"/>
      <c r="C11" s="2"/>
      <c r="D11" s="2"/>
      <c r="E11" s="2"/>
      <c r="F11" s="2">
        <f>Enkät!F189</f>
        <v>951151</v>
      </c>
      <c r="G11" s="2">
        <f>Enkät!G189</f>
        <v>997204</v>
      </c>
      <c r="H11" s="2">
        <f>Enkät!H189</f>
        <v>1034176</v>
      </c>
      <c r="I11" s="2">
        <f>Enkät!I189</f>
        <v>1017506</v>
      </c>
      <c r="J11" s="2">
        <f>Enkät!J189</f>
        <v>1037600</v>
      </c>
      <c r="K11" s="2">
        <f>Enkät!K189</f>
        <v>1077200</v>
      </c>
      <c r="L11" s="2">
        <f>Enkät!L189</f>
        <v>1082600</v>
      </c>
      <c r="M11" s="2">
        <f>Enkät!M189</f>
        <v>1090800</v>
      </c>
      <c r="N11" s="2">
        <f>Enkät!N189</f>
        <v>1101500</v>
      </c>
      <c r="O11" s="2">
        <f>Enkät!O189</f>
        <v>1119200</v>
      </c>
    </row>
    <row r="12" spans="1:15" x14ac:dyDescent="0.25">
      <c r="A12" s="2" t="str">
        <f>Enkät!B203</f>
        <v>1:7 Pensionsrätt för barnår, anslag</v>
      </c>
      <c r="B12" s="2"/>
      <c r="C12" s="2"/>
      <c r="D12" s="2"/>
      <c r="E12" s="2"/>
      <c r="F12" s="2">
        <f>Enkät!F204</f>
        <v>7366900</v>
      </c>
      <c r="G12" s="2">
        <f>Enkät!G204</f>
        <v>7303100</v>
      </c>
      <c r="H12" s="2">
        <f>Enkät!H204</f>
        <v>7565300</v>
      </c>
      <c r="I12" s="2">
        <f>Enkät!I204</f>
        <v>8070800</v>
      </c>
      <c r="J12" s="2">
        <f>Enkät!J204</f>
        <v>8467300</v>
      </c>
      <c r="K12" s="2">
        <f>Enkät!K204</f>
        <v>9063100</v>
      </c>
      <c r="L12" s="2">
        <f>Enkät!L204</f>
        <v>8971900</v>
      </c>
      <c r="M12" s="2">
        <f>Enkät!M204</f>
        <v>8561800</v>
      </c>
      <c r="N12" s="2">
        <f>Enkät!N204</f>
        <v>8452100</v>
      </c>
      <c r="O12" s="2">
        <f>Enkät!O204</f>
        <v>8605200</v>
      </c>
    </row>
    <row r="13" spans="1:15" x14ac:dyDescent="0.25">
      <c r="F13" s="2"/>
    </row>
    <row r="15" spans="1:15" x14ac:dyDescent="0.25">
      <c r="A15" t="s">
        <v>174</v>
      </c>
      <c r="B15" s="2"/>
      <c r="C15" s="2"/>
      <c r="D15" s="2"/>
      <c r="E15" s="2"/>
      <c r="F15" s="2">
        <f>(SUM(F4:F8)+F11+F12)/1000000</f>
        <v>42.5497662952246</v>
      </c>
      <c r="G15" s="2">
        <f t="shared" ref="G15:L15" si="0">(SUM(G4:G8)+G11+G12)/1000000</f>
        <v>42.220255433693119</v>
      </c>
      <c r="H15" s="2">
        <f t="shared" si="0"/>
        <v>44.545709187318408</v>
      </c>
      <c r="I15" s="2">
        <f t="shared" si="0"/>
        <v>46.326924687511593</v>
      </c>
      <c r="J15" s="2">
        <f t="shared" si="0"/>
        <v>55.05668061015119</v>
      </c>
      <c r="K15" s="2">
        <f t="shared" si="0"/>
        <v>65.891499999999994</v>
      </c>
      <c r="L15" s="2">
        <f t="shared" si="0"/>
        <v>71.584699999999998</v>
      </c>
      <c r="M15" s="2">
        <f t="shared" ref="M15:N15" si="1">(SUM(M4:M8)+M11+M12)/1000000</f>
        <v>72.804699999999997</v>
      </c>
      <c r="N15" s="2">
        <f t="shared" si="1"/>
        <v>68.509200000000007</v>
      </c>
      <c r="O15" s="2">
        <f t="shared" ref="O15" si="2">(SUM(O4:O8)+O11+O12)/1000000</f>
        <v>67.233500000000006</v>
      </c>
    </row>
    <row r="16" spans="1:15" x14ac:dyDescent="0.25">
      <c r="B16" s="2"/>
      <c r="C16" s="2"/>
      <c r="D16" s="2"/>
      <c r="E16" s="2"/>
      <c r="F16" s="2">
        <f t="shared" ref="F16:L16" si="3">F15+F10</f>
        <v>360.0464662952246</v>
      </c>
      <c r="G16" s="2">
        <f t="shared" si="3"/>
        <v>371.56285543369313</v>
      </c>
      <c r="H16" s="2">
        <f t="shared" si="3"/>
        <v>388.92670918731835</v>
      </c>
      <c r="I16" s="2">
        <f t="shared" si="3"/>
        <v>398.72702468751163</v>
      </c>
      <c r="J16" s="2">
        <f t="shared" si="3"/>
        <v>426.36418061015121</v>
      </c>
      <c r="K16" s="2">
        <f t="shared" si="3"/>
        <v>450.78550000000001</v>
      </c>
      <c r="L16" s="2">
        <f t="shared" si="3"/>
        <v>467.3297</v>
      </c>
      <c r="M16" s="2">
        <f t="shared" ref="M16:N16" si="4">M15+M10</f>
        <v>485.79769999999996</v>
      </c>
      <c r="N16" s="2">
        <f t="shared" si="4"/>
        <v>499.4162</v>
      </c>
      <c r="O16" s="2">
        <f t="shared" ref="O16" si="5">O15+O10</f>
        <v>523.63049999999998</v>
      </c>
    </row>
    <row r="18" spans="1:15" x14ac:dyDescent="0.25">
      <c r="E18" s="1"/>
      <c r="F18" s="1">
        <f t="shared" ref="F18:L18" si="6">F3</f>
        <v>2018</v>
      </c>
      <c r="G18" s="1">
        <f t="shared" si="6"/>
        <v>2019</v>
      </c>
      <c r="H18" s="1">
        <f t="shared" si="6"/>
        <v>2020</v>
      </c>
      <c r="I18" s="1">
        <f t="shared" si="6"/>
        <v>2021</v>
      </c>
      <c r="J18" s="1">
        <f t="shared" si="6"/>
        <v>2022</v>
      </c>
      <c r="K18" s="1">
        <f t="shared" si="6"/>
        <v>2023</v>
      </c>
      <c r="L18" s="1">
        <f t="shared" si="6"/>
        <v>2024</v>
      </c>
      <c r="M18" s="1">
        <f t="shared" ref="M18:N18" si="7">M3</f>
        <v>2025</v>
      </c>
      <c r="N18" s="1">
        <f t="shared" si="7"/>
        <v>2026</v>
      </c>
      <c r="O18" s="1">
        <f t="shared" ref="O18" si="8">O3</f>
        <v>2027</v>
      </c>
    </row>
    <row r="19" spans="1:15" x14ac:dyDescent="0.25">
      <c r="A19" t="s">
        <v>175</v>
      </c>
      <c r="E19" s="2"/>
      <c r="F19" s="2">
        <f>Enkät!F219/10^6</f>
        <v>307.35559999999998</v>
      </c>
      <c r="G19" s="2">
        <f>Enkät!G219/10^6</f>
        <v>317.6277</v>
      </c>
      <c r="H19" s="2">
        <f>Enkät!H219/10^6</f>
        <v>329.3646</v>
      </c>
      <c r="I19" s="2">
        <f>Enkät!I219/10^6</f>
        <v>334.56310000000002</v>
      </c>
      <c r="J19" s="2">
        <f>Enkät!J219/10^6</f>
        <v>347.82549999999998</v>
      </c>
      <c r="K19" s="2">
        <f>Enkät!K219/10^6</f>
        <v>361.47899999999998</v>
      </c>
      <c r="L19" s="2">
        <f>Enkät!L219/10^6</f>
        <v>368.87</v>
      </c>
      <c r="M19" s="2">
        <f>Enkät!M219/10^6</f>
        <v>381.839</v>
      </c>
      <c r="N19" s="2">
        <f>Enkät!N219/10^6</f>
        <v>396.721</v>
      </c>
      <c r="O19" s="2">
        <f>Enkät!O219/10^6</f>
        <v>418.64600000000002</v>
      </c>
    </row>
    <row r="20" spans="1:15" x14ac:dyDescent="0.25">
      <c r="A20" t="s">
        <v>176</v>
      </c>
      <c r="E20" s="2"/>
      <c r="F20" s="2">
        <f>(Enkät!F225+Enkät!F226)/10^6</f>
        <v>10.1411</v>
      </c>
      <c r="G20" s="2">
        <f>(Enkät!G225+Enkät!G226)/10^6</f>
        <v>11.7149</v>
      </c>
      <c r="H20" s="2">
        <f>(Enkät!H225+Enkät!H226)/10^6</f>
        <v>15.016400000000001</v>
      </c>
      <c r="I20" s="2">
        <f>(Enkät!I225+Enkät!I226)/10^6</f>
        <v>17.837</v>
      </c>
      <c r="J20" s="2">
        <f>(Enkät!J225+Enkät!J226)/10^6</f>
        <v>23.481999999999999</v>
      </c>
      <c r="K20" s="2">
        <f>(Enkät!K225+Enkät!K226)/10^6</f>
        <v>23.414999999999999</v>
      </c>
      <c r="L20" s="2">
        <f>(Enkät!L225+Enkät!L226)/10^6</f>
        <v>26.875</v>
      </c>
      <c r="M20" s="2">
        <f>(Enkät!M225+Enkät!M226)/10^6</f>
        <v>31.154</v>
      </c>
      <c r="N20" s="2">
        <f>(Enkät!N225+Enkät!N226)/10^6</f>
        <v>34.186</v>
      </c>
      <c r="O20" s="2">
        <f>(Enkät!O225+Enkät!O226)/10^6</f>
        <v>37.750999999999998</v>
      </c>
    </row>
    <row r="21" spans="1:15" x14ac:dyDescent="0.25">
      <c r="A21" t="s">
        <v>174</v>
      </c>
      <c r="B21" s="2"/>
      <c r="C21" s="2"/>
      <c r="D21" s="2"/>
      <c r="E21" s="2"/>
      <c r="F21" s="2">
        <f t="shared" ref="F21:L21" si="9">F15</f>
        <v>42.5497662952246</v>
      </c>
      <c r="G21" s="2">
        <f t="shared" si="9"/>
        <v>42.220255433693119</v>
      </c>
      <c r="H21" s="2">
        <f t="shared" si="9"/>
        <v>44.545709187318408</v>
      </c>
      <c r="I21" s="2">
        <f t="shared" si="9"/>
        <v>46.326924687511593</v>
      </c>
      <c r="J21" s="2">
        <f t="shared" si="9"/>
        <v>55.05668061015119</v>
      </c>
      <c r="K21" s="2">
        <f t="shared" si="9"/>
        <v>65.891499999999994</v>
      </c>
      <c r="L21" s="2">
        <f t="shared" si="9"/>
        <v>71.584699999999998</v>
      </c>
      <c r="M21" s="2">
        <f t="shared" ref="M21:N21" si="10">M15</f>
        <v>72.804699999999997</v>
      </c>
      <c r="N21" s="2">
        <f t="shared" si="10"/>
        <v>68.509200000000007</v>
      </c>
      <c r="O21" s="2">
        <f t="shared" ref="O21" si="11">O15</f>
        <v>67.233500000000006</v>
      </c>
    </row>
    <row r="22" spans="1:15" x14ac:dyDescent="0.25">
      <c r="A22" s="3" t="s">
        <v>177</v>
      </c>
      <c r="B22" s="2"/>
      <c r="C22" s="2"/>
      <c r="D22" s="2"/>
      <c r="E22" s="2"/>
      <c r="F22" s="2">
        <f t="shared" ref="F22:L22" si="12">SUM(F19:F21)</f>
        <v>360.0464662952246</v>
      </c>
      <c r="G22" s="2">
        <f t="shared" si="12"/>
        <v>371.56285543369313</v>
      </c>
      <c r="H22" s="2">
        <f t="shared" si="12"/>
        <v>388.92670918731835</v>
      </c>
      <c r="I22" s="2">
        <f t="shared" si="12"/>
        <v>398.72702468751163</v>
      </c>
      <c r="J22" s="2">
        <f t="shared" si="12"/>
        <v>426.36418061015121</v>
      </c>
      <c r="K22" s="2">
        <f t="shared" si="12"/>
        <v>450.78550000000001</v>
      </c>
      <c r="L22" s="2">
        <f t="shared" si="12"/>
        <v>467.3297</v>
      </c>
      <c r="M22" s="2">
        <f t="shared" ref="M22:N22" si="13">SUM(M19:M21)</f>
        <v>485.79769999999996</v>
      </c>
      <c r="N22" s="2">
        <f t="shared" si="13"/>
        <v>499.4162</v>
      </c>
      <c r="O22" s="2">
        <f t="shared" ref="O22" si="14">SUM(O19:O21)</f>
        <v>523.63049999999998</v>
      </c>
    </row>
    <row r="23" spans="1:15" x14ac:dyDescent="0.25">
      <c r="B23" s="2"/>
      <c r="C23" s="2"/>
      <c r="D23" s="2"/>
      <c r="E23" s="2"/>
      <c r="F23" s="2"/>
      <c r="G23" s="2"/>
      <c r="H23" s="2"/>
      <c r="I23" s="2"/>
    </row>
    <row r="24" spans="1:15" x14ac:dyDescent="0.25">
      <c r="A24" s="3" t="s">
        <v>178</v>
      </c>
      <c r="B24" s="2"/>
      <c r="C24" s="2"/>
      <c r="D24" s="2"/>
      <c r="E24" s="2"/>
      <c r="F24" s="5">
        <f>F22/Enkät!F30</f>
        <v>7.4569935355220787E-2</v>
      </c>
      <c r="G24" s="5">
        <f>G22/Enkät!G30</f>
        <v>7.3582354516983001E-2</v>
      </c>
      <c r="H24" s="5">
        <f>H22/Enkät!H30</f>
        <v>7.7190389193714209E-2</v>
      </c>
      <c r="I24" s="5">
        <f>I22/Enkät!I30</f>
        <v>7.2673436549383352E-2</v>
      </c>
      <c r="J24" s="5">
        <f>J22/Enkät!J30</f>
        <v>7.1305154606735283E-2</v>
      </c>
      <c r="K24" s="5">
        <f>K22/Enkät!K30</f>
        <v>7.1931392732777627E-2</v>
      </c>
      <c r="L24" s="5">
        <f>L22/Enkät!L30</f>
        <v>7.2241832786043084E-2</v>
      </c>
      <c r="M24" s="5">
        <f>M22/Enkät!M30</f>
        <v>7.1655969477185513E-2</v>
      </c>
      <c r="N24" s="5">
        <f>N22/Enkät!N30</f>
        <v>6.9698310864451662E-2</v>
      </c>
      <c r="O24" s="5">
        <f>O22/Enkät!O30</f>
        <v>6.9938181374215092E-2</v>
      </c>
    </row>
    <row r="59" spans="6:12" x14ac:dyDescent="0.25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4JXXJJFS64ZS-957833390-575</_dlc_DocId>
    <_dlc_DocIdUrl xmlns="465edb57-3a11-4ff8-9c43-7dc2da403828">
      <Url>https://sp.pensionsmyndigheten.se/ovr/ANSLAG/_layouts/15/DocIdRedir.aspx?ID=4JXXJJFS64ZS-957833390-575</Url>
      <Description>4JXXJJFS64ZS-957833390-575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35C320-3B1E-4D19-AEAB-000895F13034}">
  <ds:schemaRefs>
    <ds:schemaRef ds:uri="http://schemas.openxmlformats.org/package/2006/metadata/core-properties"/>
    <ds:schemaRef ds:uri="465edb57-3a11-4ff8-9c43-7dc2da403828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42C689-F766-4839-AAF6-51E486A33D6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5AD1313-C85F-40E8-94C6-3B17678F5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cp:lastPrinted>2023-10-13T11:37:44Z</cp:lastPrinted>
  <dcterms:created xsi:type="dcterms:W3CDTF">1999-06-16T10:30:48Z</dcterms:created>
  <dcterms:modified xsi:type="dcterms:W3CDTF">2023-10-18T14:57:18Z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b424c026-2416-480d-9a85-2f218b1b3da3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