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4/Aprilprognos/"/>
    </mc:Choice>
  </mc:AlternateContent>
  <xr:revisionPtr revIDLastSave="0" documentId="13_ncr:1_{FBFEA8CE-85B2-4CC8-9E90-581108369056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J17" i="1" l="1"/>
  <c r="J13" i="1"/>
  <c r="J19" i="1"/>
  <c r="G17" i="1"/>
  <c r="E17" i="1"/>
  <c r="E19" i="1"/>
  <c r="H16" i="1"/>
  <c r="F16" i="1"/>
  <c r="K16" i="1"/>
  <c r="L16" i="1"/>
  <c r="H15" i="1"/>
  <c r="G13" i="1"/>
  <c r="E13" i="1"/>
  <c r="H12" i="1"/>
  <c r="F12" i="1"/>
  <c r="H11" i="1"/>
  <c r="H10" i="1"/>
  <c r="H9" i="1"/>
  <c r="H8" i="1"/>
  <c r="H7" i="1"/>
  <c r="F15" i="1"/>
  <c r="K15" i="1"/>
  <c r="L15" i="1"/>
  <c r="L17" i="1"/>
  <c r="F11" i="1"/>
  <c r="F9" i="1"/>
  <c r="K9" i="1"/>
  <c r="L9" i="1"/>
  <c r="F8" i="1"/>
  <c r="F10" i="1"/>
  <c r="H17" i="1"/>
  <c r="K17" i="1"/>
  <c r="I16" i="1"/>
  <c r="K12" i="1"/>
  <c r="L12" i="1"/>
  <c r="I12" i="1"/>
  <c r="K10" i="1"/>
  <c r="L10" i="1"/>
  <c r="I10" i="1"/>
  <c r="K8" i="1"/>
  <c r="L8" i="1"/>
  <c r="I8" i="1"/>
  <c r="I9" i="1"/>
  <c r="H13" i="1"/>
  <c r="K11" i="1"/>
  <c r="I11" i="1"/>
  <c r="G19" i="1"/>
  <c r="D13" i="1"/>
  <c r="F7" i="1"/>
  <c r="K7" i="1"/>
  <c r="L7" i="1"/>
  <c r="F17" i="1"/>
  <c r="I15" i="1"/>
  <c r="D17" i="1"/>
  <c r="H19" i="1"/>
  <c r="L11" i="1"/>
  <c r="K13" i="1"/>
  <c r="K19" i="1"/>
  <c r="F13" i="1"/>
  <c r="F19" i="1"/>
  <c r="I7" i="1"/>
  <c r="D19" i="1"/>
  <c r="I17" i="1"/>
  <c r="L13" i="1"/>
  <c r="L19" i="1"/>
  <c r="I13" i="1"/>
  <c r="I19" i="1"/>
</calcChain>
</file>

<file path=xl/sharedStrings.xml><?xml version="1.0" encoding="utf-8"?>
<sst xmlns="http://schemas.openxmlformats.org/spreadsheetml/2006/main" count="40" uniqueCount="31">
  <si>
    <t>Sammanfattande tabell över anslagsuppföljningen inom Pensionsmyndighetens ansvarsområde 2024</t>
  </si>
  <si>
    <t>Belopp anges i 1000-tals kronor</t>
  </si>
  <si>
    <t>Ingående överföringsbelopp från 2023</t>
  </si>
  <si>
    <t>Anslag år 2024</t>
  </si>
  <si>
    <t>Tilldelade medel 2024</t>
  </si>
  <si>
    <t>Prognos för 2024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</si>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</sst>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3" fontId="4" fillId="0" borderId="1" xfId="0" applyNumberFormat="1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3" fontId="7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49" fontId="9" fillId="0" borderId="2" xfId="0" applyNumberFormat="1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118" zoomScaleNormal="118" workbookViewId="0" xr3:uid="{AEA406A1-0E4B-5B11-9CD5-51D6E497D94C}">
      <selection activeCell="G11" sqref="G11"/>
    </sheetView>
  </sheetViews>
  <sheetFormatPr defaultColWidth="8.7109375" defaultRowHeight="12.75"/>
  <cols>
    <col min="1" max="1" width="6.42578125" style="1" customWidth="1"/>
    <col min="2" max="2" width="5.7109375" style="1" customWidth="1"/>
    <col min="3" max="3" width="23.5703125" style="1" customWidth="1"/>
    <col min="4" max="8" width="11.7109375" style="1" customWidth="1"/>
    <col min="9" max="9" width="11.140625" style="1" customWidth="1"/>
    <col min="10" max="10" width="10.5703125" style="1" customWidth="1"/>
    <col min="11" max="11" width="12.140625" style="1" customWidth="1"/>
    <col min="12" max="12" width="9.28515625" style="1" customWidth="1"/>
    <col min="13" max="16384" width="8.7109375" style="1"/>
  </cols>
  <sheetData>
    <row r="1" spans="1:12" customFormat="1" ht="1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12" customFormat="1">
      <c r="A2" s="4"/>
      <c r="B2" s="4"/>
      <c r="C2" s="4"/>
      <c r="D2" s="4"/>
      <c r="E2" s="4"/>
      <c r="F2" s="4"/>
      <c r="G2" s="4"/>
      <c r="H2" s="4"/>
      <c r="I2" s="4"/>
    </row>
    <row r="3" spans="1:12" customFormat="1">
      <c r="A3" s="15" t="s">
        <v>1</v>
      </c>
      <c r="B3" s="16"/>
      <c r="C3" s="16"/>
      <c r="D3" s="16"/>
      <c r="E3" s="16"/>
      <c r="F3" s="16"/>
      <c r="G3" s="16"/>
      <c r="H3" s="16"/>
      <c r="I3" s="16"/>
    </row>
    <row r="4" spans="1:12" customFormat="1" ht="13.5" thickBot="1">
      <c r="A4" s="4"/>
      <c r="B4" s="4"/>
      <c r="C4" s="4"/>
      <c r="D4" s="4"/>
      <c r="E4" s="4"/>
      <c r="F4" s="4"/>
      <c r="G4" s="4"/>
      <c r="H4" s="4"/>
      <c r="I4" s="4"/>
    </row>
    <row r="5" spans="1:12" customFormat="1" ht="27.75" thickBot="1">
      <c r="A5" s="17"/>
      <c r="B5" s="17"/>
      <c r="C5" s="17"/>
      <c r="D5" s="5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</row>
    <row r="6" spans="1:12" customFormat="1">
      <c r="A6" s="18" t="s">
        <v>11</v>
      </c>
      <c r="B6" s="18"/>
      <c r="C6" s="18"/>
      <c r="D6" s="18"/>
      <c r="E6" s="18"/>
      <c r="F6" s="18"/>
      <c r="G6" s="18"/>
      <c r="H6" s="18"/>
      <c r="I6" s="18"/>
    </row>
    <row r="7" spans="1:12" customFormat="1">
      <c r="A7" s="6" t="s">
        <v>12</v>
      </c>
      <c r="B7" s="6" t="s">
        <v>12</v>
      </c>
      <c r="C7" s="6" t="s">
        <v>13</v>
      </c>
      <c r="D7" s="3">
        <v>-807606</v>
      </c>
      <c r="E7" s="3">
        <v>30228900</v>
      </c>
      <c r="F7" s="7">
        <f t="shared" ref="F7:F12" si="0">D7+E7</f>
        <v>29421294</v>
      </c>
      <c r="G7" s="3">
        <v>33303700</v>
      </c>
      <c r="H7" s="7">
        <f t="shared" ref="H7:H12" si="1">E7-G7</f>
        <v>-3074800</v>
      </c>
      <c r="I7" s="7">
        <f t="shared" ref="I7:I12" si="2">F7-G7</f>
        <v>-3882406</v>
      </c>
      <c r="J7" s="3">
        <v>1511445</v>
      </c>
      <c r="K7" s="7">
        <f t="shared" ref="K7:K12" si="3">F7+J7</f>
        <v>30932739</v>
      </c>
      <c r="L7" s="7">
        <f t="shared" ref="L7:L12" si="4">(K7-G7)*((K7-G7)&lt;0)</f>
        <v>-2370961</v>
      </c>
    </row>
    <row r="8" spans="1:12" customFormat="1">
      <c r="A8" s="6" t="s">
        <v>14</v>
      </c>
      <c r="B8" s="6" t="s">
        <v>14</v>
      </c>
      <c r="C8" s="6" t="s">
        <v>15</v>
      </c>
      <c r="D8" s="3">
        <v>-346710</v>
      </c>
      <c r="E8" s="3">
        <v>8175200</v>
      </c>
      <c r="F8" s="7">
        <f t="shared" si="0"/>
        <v>7828490</v>
      </c>
      <c r="G8" s="3">
        <v>8135600</v>
      </c>
      <c r="H8" s="7">
        <f t="shared" si="1"/>
        <v>39600</v>
      </c>
      <c r="I8" s="7">
        <f t="shared" si="2"/>
        <v>-307110</v>
      </c>
      <c r="J8" s="3">
        <v>408760</v>
      </c>
      <c r="K8" s="3">
        <f t="shared" si="3"/>
        <v>8237250</v>
      </c>
      <c r="L8" s="3">
        <f t="shared" si="4"/>
        <v>0</v>
      </c>
    </row>
    <row r="9" spans="1:12" customFormat="1">
      <c r="A9" s="6" t="s">
        <v>16</v>
      </c>
      <c r="B9" s="6" t="s">
        <v>16</v>
      </c>
      <c r="C9" s="6" t="s">
        <v>17</v>
      </c>
      <c r="D9" s="3">
        <v>-179855</v>
      </c>
      <c r="E9" s="3">
        <v>13809000</v>
      </c>
      <c r="F9" s="7">
        <f t="shared" si="0"/>
        <v>13629145</v>
      </c>
      <c r="G9" s="3">
        <v>14122700</v>
      </c>
      <c r="H9" s="7">
        <f t="shared" si="1"/>
        <v>-313700</v>
      </c>
      <c r="I9" s="7">
        <f t="shared" si="2"/>
        <v>-493555</v>
      </c>
      <c r="J9" s="3">
        <v>690450</v>
      </c>
      <c r="K9" s="7">
        <f t="shared" si="3"/>
        <v>14319595</v>
      </c>
      <c r="L9" s="7">
        <f t="shared" si="4"/>
        <v>0</v>
      </c>
    </row>
    <row r="10" spans="1:12" customFormat="1">
      <c r="A10" s="6" t="s">
        <v>18</v>
      </c>
      <c r="B10" s="6" t="s">
        <v>18</v>
      </c>
      <c r="C10" s="6" t="s">
        <v>19</v>
      </c>
      <c r="D10" s="3">
        <v>-8493.9243018620182</v>
      </c>
      <c r="E10" s="3">
        <v>1298200</v>
      </c>
      <c r="F10" s="7">
        <f t="shared" si="0"/>
        <v>1289706.075698138</v>
      </c>
      <c r="G10" s="3">
        <v>1347200</v>
      </c>
      <c r="H10" s="7">
        <f t="shared" si="1"/>
        <v>-49000</v>
      </c>
      <c r="I10" s="7">
        <f t="shared" si="2"/>
        <v>-57493.924301862018</v>
      </c>
      <c r="J10" s="3">
        <v>64910</v>
      </c>
      <c r="K10" s="7">
        <f t="shared" si="3"/>
        <v>1354616.075698138</v>
      </c>
      <c r="L10" s="7">
        <f t="shared" si="4"/>
        <v>0</v>
      </c>
    </row>
    <row r="11" spans="1:12" customFormat="1">
      <c r="A11" s="6" t="s">
        <v>20</v>
      </c>
      <c r="B11" s="6" t="s">
        <v>20</v>
      </c>
      <c r="C11" s="6" t="s">
        <v>21</v>
      </c>
      <c r="D11" s="3">
        <v>-182267</v>
      </c>
      <c r="E11" s="3">
        <v>6079000</v>
      </c>
      <c r="F11" s="7">
        <f t="shared" si="0"/>
        <v>5896733</v>
      </c>
      <c r="G11" s="3">
        <v>6050000</v>
      </c>
      <c r="H11" s="7">
        <f t="shared" si="1"/>
        <v>29000</v>
      </c>
      <c r="I11" s="7">
        <f t="shared" si="2"/>
        <v>-153267</v>
      </c>
      <c r="J11" s="3">
        <v>303950</v>
      </c>
      <c r="K11" s="3">
        <f t="shared" si="3"/>
        <v>6200683</v>
      </c>
      <c r="L11" s="7">
        <f t="shared" si="4"/>
        <v>0</v>
      </c>
    </row>
    <row r="12" spans="1:12" customFormat="1">
      <c r="A12" s="6" t="s">
        <v>22</v>
      </c>
      <c r="B12" s="6" t="s">
        <v>23</v>
      </c>
      <c r="C12" s="6" t="s">
        <v>24</v>
      </c>
      <c r="D12" s="3">
        <v>7198</v>
      </c>
      <c r="E12" s="3">
        <v>720183</v>
      </c>
      <c r="F12" s="3">
        <f t="shared" si="0"/>
        <v>727381</v>
      </c>
      <c r="G12" s="3">
        <v>727000</v>
      </c>
      <c r="H12" s="3">
        <f t="shared" si="1"/>
        <v>-6817</v>
      </c>
      <c r="I12" s="3">
        <f t="shared" si="2"/>
        <v>381</v>
      </c>
      <c r="J12" s="3">
        <v>21605</v>
      </c>
      <c r="K12" s="3">
        <f t="shared" si="3"/>
        <v>748986</v>
      </c>
      <c r="L12" s="7">
        <f t="shared" si="4"/>
        <v>0</v>
      </c>
    </row>
    <row r="13" spans="1:12" customFormat="1">
      <c r="A13" s="8"/>
      <c r="B13" s="8"/>
      <c r="C13" s="8" t="s">
        <v>25</v>
      </c>
      <c r="D13" s="9">
        <f t="shared" ref="D13:I13" si="5">SUM(D7:D12)</f>
        <v>-1517733.924301862</v>
      </c>
      <c r="E13" s="9">
        <f t="shared" si="5"/>
        <v>60310483</v>
      </c>
      <c r="F13" s="9">
        <f t="shared" si="5"/>
        <v>58792749.075698137</v>
      </c>
      <c r="G13" s="9">
        <f t="shared" si="5"/>
        <v>63686200</v>
      </c>
      <c r="H13" s="9">
        <f t="shared" si="5"/>
        <v>-3375717</v>
      </c>
      <c r="I13" s="9">
        <f t="shared" si="5"/>
        <v>-4893450.9243018618</v>
      </c>
      <c r="J13" s="9">
        <f t="shared" ref="J13:K13" si="6">SUM(J7:J12)</f>
        <v>3001120</v>
      </c>
      <c r="K13" s="9">
        <f t="shared" si="6"/>
        <v>61793869.075698137</v>
      </c>
      <c r="L13" s="9">
        <f>SUM(L7:L12)</f>
        <v>-2370961</v>
      </c>
    </row>
    <row r="14" spans="1:12" customFormat="1" ht="12.75" customHeight="1">
      <c r="A14" s="18" t="s">
        <v>26</v>
      </c>
      <c r="B14" s="18"/>
      <c r="C14" s="18"/>
      <c r="D14" s="18"/>
      <c r="E14" s="18"/>
      <c r="F14" s="18"/>
      <c r="G14" s="18"/>
      <c r="H14" s="18"/>
      <c r="I14" s="18"/>
    </row>
    <row r="15" spans="1:12" customFormat="1">
      <c r="A15" s="6" t="s">
        <v>20</v>
      </c>
      <c r="B15" s="6" t="s">
        <v>20</v>
      </c>
      <c r="C15" s="6" t="s">
        <v>27</v>
      </c>
      <c r="D15" s="3">
        <v>-10451</v>
      </c>
      <c r="E15" s="3">
        <v>1097900</v>
      </c>
      <c r="F15" s="3">
        <f>D15+E15</f>
        <v>1087449</v>
      </c>
      <c r="G15" s="3">
        <v>1096300</v>
      </c>
      <c r="H15" s="7">
        <f>E15-G15</f>
        <v>1600</v>
      </c>
      <c r="I15" s="7">
        <f>F15-G15</f>
        <v>-8851</v>
      </c>
      <c r="J15" s="3">
        <v>54895</v>
      </c>
      <c r="K15" s="7">
        <f>F15+J15</f>
        <v>1142344</v>
      </c>
      <c r="L15" s="7">
        <f>(K15-G15)*((K15-G15)&lt;0)</f>
        <v>0</v>
      </c>
    </row>
    <row r="16" spans="1:12" customFormat="1">
      <c r="A16" s="6" t="s">
        <v>28</v>
      </c>
      <c r="B16" s="6" t="s">
        <v>28</v>
      </c>
      <c r="C16" s="6" t="s">
        <v>29</v>
      </c>
      <c r="D16" s="3">
        <v>0</v>
      </c>
      <c r="E16" s="3">
        <v>8971900</v>
      </c>
      <c r="F16" s="3">
        <f>D16+E16</f>
        <v>8971900</v>
      </c>
      <c r="G16" s="3">
        <v>8971900</v>
      </c>
      <c r="H16" s="3">
        <f>E16-G16</f>
        <v>0</v>
      </c>
      <c r="I16" s="3">
        <f>F16-G16</f>
        <v>0</v>
      </c>
      <c r="J16" s="3">
        <v>0</v>
      </c>
      <c r="K16" s="7">
        <f>F16+J16</f>
        <v>8971900</v>
      </c>
      <c r="L16" s="7">
        <f>(K16-G16)*((K16-G16)&lt;0)</f>
        <v>0</v>
      </c>
    </row>
    <row r="17" spans="1:12" customFormat="1">
      <c r="A17" s="8"/>
      <c r="B17" s="8"/>
      <c r="C17" s="8" t="s">
        <v>25</v>
      </c>
      <c r="D17" s="9">
        <f t="shared" ref="D17:I17" si="7">SUM(D15:D16)</f>
        <v>-10451</v>
      </c>
      <c r="E17" s="9">
        <f t="shared" si="7"/>
        <v>10069800</v>
      </c>
      <c r="F17" s="9">
        <f t="shared" si="7"/>
        <v>10059349</v>
      </c>
      <c r="G17" s="9">
        <f t="shared" si="7"/>
        <v>10068200</v>
      </c>
      <c r="H17" s="9">
        <f t="shared" si="7"/>
        <v>1600</v>
      </c>
      <c r="I17" s="9">
        <f t="shared" si="7"/>
        <v>-8851</v>
      </c>
      <c r="J17" s="9">
        <f t="shared" ref="J17:K17" si="8">SUM(J15:J16)</f>
        <v>54895</v>
      </c>
      <c r="K17" s="9">
        <f t="shared" si="8"/>
        <v>10114244</v>
      </c>
      <c r="L17" s="9">
        <f>SUM(L15:L16)</f>
        <v>0</v>
      </c>
    </row>
    <row r="18" spans="1:12" customFormat="1">
      <c r="A18" s="12"/>
      <c r="B18" s="12"/>
      <c r="C18" s="12"/>
      <c r="D18" s="12"/>
      <c r="E18" s="12"/>
      <c r="F18" s="12"/>
      <c r="G18" s="12"/>
      <c r="H18" s="12"/>
      <c r="I18" s="12"/>
    </row>
    <row r="19" spans="1:12" customFormat="1" ht="13.5" thickBot="1">
      <c r="A19" s="10"/>
      <c r="B19" s="10"/>
      <c r="C19" s="10" t="s">
        <v>30</v>
      </c>
      <c r="D19" s="11">
        <f t="shared" ref="D19:K19" si="9">D13+D17</f>
        <v>-1528184.924301862</v>
      </c>
      <c r="E19" s="11">
        <f t="shared" si="9"/>
        <v>70380283</v>
      </c>
      <c r="F19" s="11">
        <f t="shared" si="9"/>
        <v>68852098.075698137</v>
      </c>
      <c r="G19" s="11">
        <f t="shared" si="9"/>
        <v>73754400</v>
      </c>
      <c r="H19" s="11">
        <f t="shared" si="9"/>
        <v>-3374117</v>
      </c>
      <c r="I19" s="11">
        <f t="shared" si="9"/>
        <v>-4902301.9243018618</v>
      </c>
      <c r="J19" s="11">
        <f t="shared" si="9"/>
        <v>3056015</v>
      </c>
      <c r="K19" s="11">
        <f t="shared" si="9"/>
        <v>71908113.075698137</v>
      </c>
      <c r="L19" s="11">
        <f>L13+L17</f>
        <v>-2370961</v>
      </c>
    </row>
  </sheetData>
  <mergeCells count="6">
    <mergeCell ref="A18:I18"/>
    <mergeCell ref="A1:I1"/>
    <mergeCell ref="A3:I3"/>
    <mergeCell ref="A5:C5"/>
    <mergeCell ref="A6:I6"/>
    <mergeCell ref="A14:I14"/>
  </mergeCells>
  <phoneticPr fontId="1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Utgiftsprognos&amp;KFF0000 &amp;K000000aporil 2024, VER 2024-30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4JXXJJFS64ZS-957833390-601</_dlc_DocId>
    <_dlc_DocIdUrl xmlns="465edb57-3a11-4ff8-9c43-7dc2da403828">
      <Url>https://sp.pensionsmyndigheten.se/ovr/ANSLAG/_layouts/15/DocIdRedir.aspx?ID=4JXXJJFS64ZS-957833390-601</Url>
      <Description>4JXXJJFS64ZS-957833390-601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22304C-A22E-47F5-8E4B-B2D6848623CC}"/>
</file>

<file path=customXml/itemProps2.xml><?xml version="1.0" encoding="utf-8"?>
<ds:datastoreItem xmlns:ds="http://schemas.openxmlformats.org/officeDocument/2006/customXml" ds:itemID="{301C5D6B-AE9E-400C-85D7-F1A53858429A}"/>
</file>

<file path=customXml/itemProps3.xml><?xml version="1.0" encoding="utf-8"?>
<ds:datastoreItem xmlns:ds="http://schemas.openxmlformats.org/officeDocument/2006/customXml" ds:itemID="{D7E65243-AEAD-4B3E-BA0D-DD2A312F284B}"/>
</file>

<file path=customXml/itemProps4.xml><?xml version="1.0" encoding="utf-8"?>
<ds:datastoreItem xmlns:ds="http://schemas.openxmlformats.org/officeDocument/2006/customXml" ds:itemID="{099B5320-3E90-4794-A4D4-246CD6F013E5}"/>
</file>

<file path=customXml/itemProps5.xml><?xml version="1.0" encoding="utf-8"?>
<ds:datastoreItem xmlns:ds="http://schemas.openxmlformats.org/officeDocument/2006/customXml" ds:itemID="{41D34EDA-6EC6-471E-8D88-D85BF9277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SFA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Dan Frankkila</cp:lastModifiedBy>
  <cp:revision/>
  <dcterms:created xsi:type="dcterms:W3CDTF">2009-10-28T11:41:28Z</dcterms:created>
  <dcterms:modified xsi:type="dcterms:W3CDTF">2024-04-15T13:58:06Z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d5ff224f-4d16-49a6-90e8-2ed72e4bb060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