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4/Aprilprognos/"/>
    </mc:Choice>
  </mc:AlternateContent>
  <xr:revisionPtr revIDLastSave="0" documentId="13_ncr:1_{72740E10-F05E-45B0-AD55-045DB0E5EE6D}" xr6:coauthVersionLast="36" xr6:coauthVersionMax="36" xr10:uidLastSave="{00000000-0000-0000-0000-000000000000}"/>
  <bookViews>
    <workbookView xWindow="0" yWindow="0" windowWidth="23040" windowHeight="861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18" i="3"/>
  <c r="O19" i="3"/>
  <c r="O20" i="3"/>
  <c r="N4" i="3"/>
  <c r="N5" i="3"/>
  <c r="N6" i="3"/>
  <c r="N7" i="3"/>
  <c r="N8" i="3"/>
  <c r="N9" i="3"/>
  <c r="N10" i="3"/>
  <c r="N11" i="3"/>
  <c r="N12" i="3"/>
  <c r="N18" i="3"/>
  <c r="N19" i="3"/>
  <c r="N20" i="3"/>
  <c r="M4" i="3"/>
  <c r="M5" i="3"/>
  <c r="M6" i="3"/>
  <c r="M7" i="3"/>
  <c r="M8" i="3"/>
  <c r="M9" i="3"/>
  <c r="M10" i="3"/>
  <c r="M11" i="3"/>
  <c r="M12" i="3"/>
  <c r="M19" i="3"/>
  <c r="M20" i="3"/>
  <c r="M18" i="3"/>
  <c r="G20" i="3"/>
  <c r="H20" i="3"/>
  <c r="I20" i="3"/>
  <c r="J20" i="3"/>
  <c r="K20" i="3"/>
  <c r="L20" i="3"/>
  <c r="F20" i="3"/>
  <c r="G19" i="3"/>
  <c r="H19" i="3"/>
  <c r="H5" i="3"/>
  <c r="H15" i="3"/>
  <c r="H21" i="3"/>
  <c r="H22" i="3"/>
  <c r="H24" i="3"/>
  <c r="I19" i="3"/>
  <c r="J19" i="3"/>
  <c r="K19" i="3"/>
  <c r="L19" i="3"/>
  <c r="F19" i="3"/>
  <c r="G11" i="3"/>
  <c r="H11" i="3"/>
  <c r="I11" i="3"/>
  <c r="J11" i="3"/>
  <c r="J5" i="3"/>
  <c r="K11" i="3"/>
  <c r="K10" i="3"/>
  <c r="L11" i="3"/>
  <c r="F11" i="3"/>
  <c r="G12" i="3"/>
  <c r="G5" i="3"/>
  <c r="G15" i="3"/>
  <c r="G21" i="3"/>
  <c r="G22" i="3"/>
  <c r="G24" i="3"/>
  <c r="H12" i="3"/>
  <c r="I12" i="3"/>
  <c r="J12" i="3"/>
  <c r="K12" i="3"/>
  <c r="L12" i="3"/>
  <c r="L5" i="3"/>
  <c r="F12" i="3"/>
  <c r="F15" i="3"/>
  <c r="F5" i="3"/>
  <c r="L10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K15" i="3" s="1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21" i="3"/>
  <c r="F22" i="3"/>
  <c r="F24" i="3"/>
  <c r="F16" i="3"/>
  <c r="G16" i="3"/>
  <c r="H16" i="3"/>
  <c r="I15" i="3"/>
  <c r="I16" i="3"/>
  <c r="J15" i="3"/>
  <c r="J16" i="3"/>
  <c r="I21" i="3"/>
  <c r="I22" i="3"/>
  <c r="I24" i="3"/>
  <c r="J21" i="3"/>
  <c r="J22" i="3"/>
  <c r="J24" i="3"/>
  <c r="L15" i="3" l="1"/>
  <c r="L16" i="3" s="1"/>
  <c r="N15" i="3"/>
  <c r="N16" i="3" s="1"/>
  <c r="M15" i="3"/>
  <c r="M21" i="3" s="1"/>
  <c r="M22" i="3" s="1"/>
  <c r="M24" i="3" s="1"/>
  <c r="O15" i="3"/>
  <c r="O21" i="3" s="1"/>
  <c r="O22" i="3" s="1"/>
  <c r="O24" i="3" s="1"/>
  <c r="K21" i="3"/>
  <c r="K22" i="3" s="1"/>
  <c r="K24" i="3" s="1"/>
  <c r="K16" i="3"/>
  <c r="O16" i="3" l="1"/>
  <c r="M16" i="3"/>
  <c r="L21" i="3"/>
  <c r="L22" i="3" s="1"/>
  <c r="L24" i="3" s="1"/>
  <c r="N21" i="3"/>
  <c r="N22" i="3" s="1"/>
  <c r="N24" i="3" s="1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<sst xmlns="http://schemas.openxmlformats.org/spreadsheetml/2006/main" count="199" uniqueCount="180">
  <si>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</si>
  <si>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</si>
  <si>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</si>
  <si>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</si>
  <si>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</si>
  <si>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</si>
  <si>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</si>
  <si>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</si>
  <si>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</si>
  <si>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</si>
  <si>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</si>
  <si>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</si>
  <si>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</si>
  <si>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</si>
  <si>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</si>
  <si>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</si>
  <si>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</si>
  <si>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</si>
  <si>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</si>
  <si>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</si>
  <si>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</si>
  <si>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</si>
  <si>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</si>
  <si>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</si>
  <si>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</si>
  <si>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</si>
  <si>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</si>
  <si>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</si>
  <si>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</si>
  <si>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</si>
  <si>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</si>
  <si>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</si>
  <si>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</si>
  <si>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</si>
  <si>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</si>
  <si>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</si>
  <si>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</si>
  <si>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</si>
  <si>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</si>
  <si>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</si>
  <si>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</si>
  <si>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</si>
  <si>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</si>
  <si>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</si>
  <si>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</si>
  <si>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</si>
  <si>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</si>
  <si>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</si>
  <si>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</si>
  <si>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</si>
  <si>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</si>
  <si>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</si>
  <si>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</si>
  <si>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</si>
  <si>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</si>
  <si>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</si>
  <si>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</si>
  <si>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</si>
  <si>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</si>
  <si>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</si>
  <si>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</si>
  <si>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</si>
  <si>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</si>
  <si>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</si>
  <si>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</si>
  <si>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</si>
  <si>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</si>
  <si>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</si>
  <si>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</si>
  <si>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</si>
  <si>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</si>
  <si>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</si>
  <si>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</si>
  <si>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</si>
  <si>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</si>
  <si>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</si>
  <si>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</si>
  <si>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</si>
  <si>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</si>
  <si>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</si>
  <si>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</si>
  <si>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</si>
  <si>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</si>
  <si>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</si>
  <si>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</si>
  <si>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</si>
  <si>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</si>
  <si>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</si>
  <si>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</si>
  <si>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</si>
  <si>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</si>
  <si>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</si>
  <si>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</si>
  <si>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</si>
  <si>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</si>
  <si>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</si>
  <si>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</si>
  <si>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</si>
  <si>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</si>
  <si>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</si>
  <si>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</si>
  <si>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</si>
  <si>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</si>
  <si>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</si>
  <si>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</si>
  <si>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</si>
  <si>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</si>
  <si>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</si>
  <si>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</si>
  <si>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</si>
  <si>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</si>
  <si>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</si>
  <si>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</si>
  <si>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</si>
  <si>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</si>
  <si>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</si>
  <si>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</si>
  <si>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</si>
  <si>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</si>
  <si>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</si>
  <si>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</si>
  <si>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</si>
  <si>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</si>
  <si>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</si>
  <si>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</si>
  <si>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</si>
  <si>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</si>
  <si>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</si>
  <si>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</si>
  <si>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</si>
  <si>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</si>
  <si>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föregående prognos över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</si>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</sst>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40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20" fillId="18" borderId="0" applyNumberFormat="0" applyBorder="0" applyAlignment="0" applyProtection="0"/>
    <xf numFmtId="0" fontId="20" fillId="3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19" fillId="4" borderId="1" applyNumberFormat="0" applyFont="0" applyAlignment="0" applyProtection="0"/>
    <xf numFmtId="0" fontId="21" fillId="8" borderId="0" applyNumberFormat="0" applyBorder="0" applyAlignment="0" applyProtection="0"/>
    <xf numFmtId="0" fontId="37" fillId="13" borderId="2" applyNumberFormat="0" applyAlignment="0" applyProtection="0"/>
    <xf numFmtId="0" fontId="25" fillId="7" borderId="0" applyNumberFormat="0" applyBorder="0" applyAlignment="0" applyProtection="0"/>
    <xf numFmtId="0" fontId="22" fillId="5" borderId="2" applyNumberFormat="0" applyAlignment="0" applyProtection="0"/>
    <xf numFmtId="0" fontId="23" fillId="23" borderId="3" applyNumberFormat="0" applyAlignment="0" applyProtection="0"/>
    <xf numFmtId="0" fontId="21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2" applyNumberFormat="0" applyAlignment="0" applyProtection="0"/>
    <xf numFmtId="0" fontId="29" fillId="10" borderId="2" applyNumberFormat="0" applyAlignment="0" applyProtection="0"/>
    <xf numFmtId="0" fontId="23" fillId="11" borderId="3" applyNumberFormat="0" applyAlignment="0" applyProtection="0"/>
    <xf numFmtId="0" fontId="30" fillId="0" borderId="7" applyNumberFormat="0" applyFill="0" applyAlignment="0" applyProtection="0"/>
    <xf numFmtId="0" fontId="38" fillId="0" borderId="8" applyNumberFormat="0" applyFill="0" applyAlignment="0" applyProtection="0"/>
    <xf numFmtId="0" fontId="31" fillId="27" borderId="0" applyNumberFormat="0" applyBorder="0" applyAlignment="0" applyProtection="0"/>
    <xf numFmtId="169" fontId="32" fillId="0" borderId="0"/>
    <xf numFmtId="0" fontId="10" fillId="4" borderId="2" applyNumberFormat="0" applyFont="0" applyAlignment="0" applyProtection="0"/>
    <xf numFmtId="0" fontId="33" fillId="5" borderId="9" applyNumberFormat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4" fontId="14" fillId="28" borderId="9" applyNumberFormat="0" applyProtection="0">
      <alignment vertical="center"/>
    </xf>
    <xf numFmtId="4" fontId="15" fillId="28" borderId="9" applyNumberFormat="0" applyProtection="0">
      <alignment vertical="center"/>
    </xf>
    <xf numFmtId="4" fontId="14" fillId="28" borderId="9" applyNumberFormat="0" applyProtection="0">
      <alignment horizontal="left" vertical="center" indent="1"/>
    </xf>
    <xf numFmtId="4" fontId="14" fillId="28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1" borderId="9" applyNumberFormat="0" applyProtection="0">
      <alignment horizontal="right" vertical="center"/>
    </xf>
    <xf numFmtId="4" fontId="14" fillId="32" borderId="9" applyNumberFormat="0" applyProtection="0">
      <alignment horizontal="right" vertical="center"/>
    </xf>
    <xf numFmtId="4" fontId="14" fillId="3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3" fillId="39" borderId="9" applyNumberFormat="0" applyProtection="0">
      <alignment horizontal="left" vertical="center" indent="1"/>
    </xf>
    <xf numFmtId="4" fontId="14" fillId="40" borderId="13" applyNumberFormat="0" applyProtection="0">
      <alignment horizontal="left" vertical="center" indent="1"/>
    </xf>
    <xf numFmtId="4" fontId="16" fillId="41" borderId="0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45" borderId="9" applyNumberFormat="0" applyProtection="0">
      <alignment vertical="center"/>
    </xf>
    <xf numFmtId="4" fontId="15" fillId="45" borderId="9" applyNumberFormat="0" applyProtection="0">
      <alignment vertical="center"/>
    </xf>
    <xf numFmtId="4" fontId="14" fillId="45" borderId="9" applyNumberFormat="0" applyProtection="0">
      <alignment horizontal="left" vertical="center" indent="1"/>
    </xf>
    <xf numFmtId="4" fontId="14" fillId="45" borderId="9" applyNumberFormat="0" applyProtection="0">
      <alignment horizontal="left" vertical="center" indent="1"/>
    </xf>
    <xf numFmtId="4" fontId="14" fillId="40" borderId="9" applyNumberFormat="0" applyProtection="0">
      <alignment horizontal="right" vertical="center"/>
    </xf>
    <xf numFmtId="4" fontId="15" fillId="40" borderId="9" applyNumberFormat="0" applyProtection="0">
      <alignment horizontal="right" vertical="center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8" fillId="0" borderId="0"/>
    <xf numFmtId="4" fontId="12" fillId="40" borderId="9" applyNumberFormat="0" applyProtection="0">
      <alignment horizontal="right" vertical="center"/>
    </xf>
    <xf numFmtId="171" fontId="10" fillId="0" borderId="0" applyFont="0" applyFill="0" applyBorder="0" applyAlignment="0" applyProtection="0"/>
    <xf numFmtId="0" fontId="35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165" fontId="9" fillId="0" borderId="0" applyFont="0" applyFill="0" applyBorder="0" applyAlignment="0" applyProtection="0"/>
    <xf numFmtId="0" fontId="33" fillId="13" borderId="9" applyNumberFormat="0" applyAlignment="0" applyProtection="0"/>
    <xf numFmtId="164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>
      <protection locked="0"/>
    </xf>
    <xf numFmtId="0" fontId="44" fillId="8" borderId="0" applyNumberFormat="0" applyBorder="0" applyAlignment="0" applyProtection="0"/>
    <xf numFmtId="9" fontId="10" fillId="0" borderId="0" applyFont="0" applyFill="0" applyBorder="0" applyAlignment="0" applyProtection="0"/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" fontId="12" fillId="40" borderId="9" applyNumberFormat="0" applyProtection="0">
      <alignment horizontal="right" vertical="center"/>
    </xf>
    <xf numFmtId="4" fontId="12" fillId="40" borderId="9" applyNumberFormat="0" applyProtection="0">
      <alignment horizontal="right" vertical="center"/>
    </xf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0" fillId="0" borderId="0">
      <protection locked="0"/>
    </xf>
    <xf numFmtId="0" fontId="7" fillId="0" borderId="0"/>
    <xf numFmtId="0" fontId="10" fillId="0" borderId="0">
      <protection locked="0"/>
    </xf>
    <xf numFmtId="0" fontId="10" fillId="0" borderId="0">
      <protection locked="0"/>
    </xf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0" fontId="5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0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protection locked="0"/>
    </xf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>
      <protection locked="0"/>
    </xf>
    <xf numFmtId="0" fontId="52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8" fillId="0" borderId="0" applyFont="0" applyFill="0" applyBorder="0" applyAlignment="0" applyProtection="0"/>
    <xf numFmtId="175" fontId="2" fillId="46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19" fillId="82" borderId="0" applyNumberFormat="0" applyBorder="0" applyAlignment="0" applyProtection="0"/>
    <xf numFmtId="0" fontId="19" fillId="83" borderId="0" applyNumberFormat="0" applyBorder="0" applyAlignment="0" applyProtection="0"/>
    <xf numFmtId="0" fontId="20" fillId="84" borderId="0" applyNumberFormat="0" applyBorder="0" applyAlignment="0" applyProtection="0"/>
    <xf numFmtId="0" fontId="20" fillId="85" borderId="0" applyNumberFormat="0" applyBorder="0" applyAlignment="0" applyProtection="0"/>
    <xf numFmtId="0" fontId="19" fillId="86" borderId="0" applyNumberFormat="0" applyBorder="0" applyAlignment="0" applyProtection="0"/>
    <xf numFmtId="0" fontId="19" fillId="87" borderId="0" applyNumberFormat="0" applyBorder="0" applyAlignment="0" applyProtection="0"/>
    <xf numFmtId="0" fontId="20" fillId="88" borderId="0" applyNumberFormat="0" applyBorder="0" applyAlignment="0" applyProtection="0"/>
    <xf numFmtId="0" fontId="20" fillId="89" borderId="0" applyNumberFormat="0" applyBorder="0" applyAlignment="0" applyProtection="0"/>
    <xf numFmtId="0" fontId="19" fillId="87" borderId="0" applyNumberFormat="0" applyBorder="0" applyAlignment="0" applyProtection="0"/>
    <xf numFmtId="0" fontId="19" fillId="88" borderId="0" applyNumberFormat="0" applyBorder="0" applyAlignment="0" applyProtection="0"/>
    <xf numFmtId="0" fontId="20" fillId="88" borderId="0" applyNumberFormat="0" applyBorder="0" applyAlignment="0" applyProtection="0"/>
    <xf numFmtId="0" fontId="20" fillId="9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79" borderId="0" applyNumberFormat="0" applyBorder="0" applyAlignment="0" applyProtection="0"/>
    <xf numFmtId="0" fontId="20" fillId="91" borderId="0" applyNumberFormat="0" applyBorder="0" applyAlignment="0" applyProtection="0"/>
    <xf numFmtId="0" fontId="19" fillId="92" borderId="0" applyNumberFormat="0" applyBorder="0" applyAlignment="0" applyProtection="0"/>
    <xf numFmtId="0" fontId="19" fillId="83" borderId="0" applyNumberFormat="0" applyBorder="0" applyAlignment="0" applyProtection="0"/>
    <xf numFmtId="0" fontId="20" fillId="93" borderId="0" applyNumberFormat="0" applyBorder="0" applyAlignment="0" applyProtection="0"/>
    <xf numFmtId="0" fontId="20" fillId="94" borderId="0" applyNumberFormat="0" applyBorder="0" applyAlignment="0" applyProtection="0"/>
    <xf numFmtId="0" fontId="32" fillId="4" borderId="2" applyNumberFormat="0" applyFont="0" applyAlignment="0" applyProtection="0"/>
    <xf numFmtId="0" fontId="22" fillId="5" borderId="2" applyNumberFormat="0" applyAlignment="0" applyProtection="0"/>
    <xf numFmtId="0" fontId="25" fillId="26" borderId="0" applyNumberFormat="0" applyBorder="0" applyAlignment="0" applyProtection="0"/>
    <xf numFmtId="0" fontId="21" fillId="8" borderId="0" applyNumberFormat="0" applyBorder="0" applyAlignment="0" applyProtection="0"/>
    <xf numFmtId="0" fontId="35" fillId="95" borderId="0" applyNumberFormat="0" applyBorder="0" applyAlignment="0" applyProtection="0"/>
    <xf numFmtId="0" fontId="35" fillId="96" borderId="0" applyNumberFormat="0" applyBorder="0" applyAlignment="0" applyProtection="0"/>
    <xf numFmtId="0" fontId="35" fillId="9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10" borderId="2" applyNumberFormat="0" applyAlignment="0" applyProtection="0"/>
    <xf numFmtId="0" fontId="23" fillId="23" borderId="3" applyNumberFormat="0" applyAlignment="0" applyProtection="0"/>
    <xf numFmtId="0" fontId="30" fillId="0" borderId="7" applyNumberFormat="0" applyFill="0" applyAlignment="0" applyProtection="0"/>
    <xf numFmtId="0" fontId="31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10" fillId="98" borderId="26" applyNumberFormat="0">
      <protection locked="0"/>
    </xf>
    <xf numFmtId="0" fontId="90" fillId="22" borderId="27" applyBorder="0"/>
    <xf numFmtId="0" fontId="11" fillId="99" borderId="26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3" fillId="5" borderId="9" applyNumberFormat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91" fillId="0" borderId="0" applyNumberFormat="0" applyFill="0" applyBorder="0" applyAlignment="0" applyProtection="0"/>
    <xf numFmtId="0" fontId="78" fillId="0" borderId="17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47" borderId="0" applyNumberFormat="0" applyBorder="0" applyAlignment="0" applyProtection="0"/>
    <xf numFmtId="0" fontId="44" fillId="48" borderId="0" applyNumberFormat="0" applyBorder="0" applyAlignment="0" applyProtection="0"/>
    <xf numFmtId="0" fontId="82" fillId="49" borderId="0" applyNumberFormat="0" applyBorder="0" applyAlignment="0" applyProtection="0"/>
    <xf numFmtId="0" fontId="83" fillId="50" borderId="20" applyNumberFormat="0" applyAlignment="0" applyProtection="0"/>
    <xf numFmtId="0" fontId="84" fillId="51" borderId="21" applyNumberFormat="0" applyAlignment="0" applyProtection="0"/>
    <xf numFmtId="0" fontId="85" fillId="51" borderId="20" applyNumberFormat="0" applyAlignment="0" applyProtection="0"/>
    <xf numFmtId="0" fontId="86" fillId="0" borderId="22" applyNumberFormat="0" applyFill="0" applyAlignment="0" applyProtection="0"/>
    <xf numFmtId="0" fontId="87" fillId="52" borderId="23" applyNumberFormat="0" applyAlignment="0" applyProtection="0"/>
    <xf numFmtId="0" fontId="77" fillId="0" borderId="0" applyNumberFormat="0" applyFill="0" applyBorder="0" applyAlignment="0" applyProtection="0"/>
    <xf numFmtId="0" fontId="1" fillId="53" borderId="24" applyNumberFormat="0" applyFont="0" applyAlignment="0" applyProtection="0"/>
    <xf numFmtId="0" fontId="88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8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9" fillId="57" borderId="0" applyNumberFormat="0" applyBorder="0" applyAlignment="0" applyProtection="0"/>
    <xf numFmtId="0" fontId="8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89" fillId="77" borderId="0" applyNumberFormat="0" applyBorder="0" applyAlignment="0" applyProtection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Border="0"/>
  </cellStyleXfs>
  <cellXfs count="72">
    <xf numFmtId="0" fontId="0" fillId="0" borderId="0" xfId="0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166" fontId="0" fillId="0" borderId="0" xfId="0" applyNumberFormat="1"/>
    <xf numFmtId="0" fontId="46" fillId="0" borderId="0" xfId="0" applyFont="1"/>
    <xf numFmtId="0" fontId="47" fillId="0" borderId="0" xfId="0" applyFont="1"/>
    <xf numFmtId="0" fontId="48" fillId="0" borderId="0" xfId="0" applyFont="1"/>
    <xf numFmtId="3" fontId="47" fillId="0" borderId="0" xfId="0" applyNumberFormat="1" applyFont="1"/>
    <xf numFmtId="0" fontId="53" fillId="0" borderId="0" xfId="0" applyFont="1"/>
    <xf numFmtId="3" fontId="46" fillId="0" borderId="0" xfId="0" applyNumberFormat="1" applyFont="1"/>
    <xf numFmtId="0" fontId="54" fillId="0" borderId="0" xfId="0" applyFont="1"/>
    <xf numFmtId="0" fontId="5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20" fontId="55" fillId="0" borderId="16" xfId="0" quotePrefix="1" applyNumberFormat="1" applyFont="1" applyBorder="1" applyAlignment="1">
      <alignment vertical="center"/>
    </xf>
    <xf numFmtId="167" fontId="10" fillId="0" borderId="0" xfId="0" applyNumberFormat="1" applyFont="1"/>
    <xf numFmtId="4" fontId="10" fillId="0" borderId="0" xfId="0" applyNumberFormat="1" applyFont="1"/>
    <xf numFmtId="172" fontId="10" fillId="0" borderId="0" xfId="0" applyNumberFormat="1" applyFont="1"/>
    <xf numFmtId="172" fontId="10" fillId="0" borderId="0" xfId="270" applyNumberFormat="1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3" fontId="9" fillId="0" borderId="0" xfId="0" applyNumberFormat="1" applyFont="1"/>
    <xf numFmtId="0" fontId="63" fillId="0" borderId="16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66" fontId="10" fillId="0" borderId="0" xfId="0" applyNumberFormat="1" applyFont="1"/>
    <xf numFmtId="0" fontId="63" fillId="0" borderId="0" xfId="0" applyFont="1" applyAlignment="1">
      <alignment vertical="center"/>
    </xf>
    <xf numFmtId="170" fontId="10" fillId="0" borderId="0" xfId="0" applyNumberFormat="1" applyFont="1"/>
    <xf numFmtId="3" fontId="9" fillId="0" borderId="0" xfId="0" quotePrefix="1" applyNumberFormat="1" applyFont="1" applyAlignment="1">
      <alignment horizontal="right"/>
    </xf>
    <xf numFmtId="172" fontId="10" fillId="0" borderId="0" xfId="126" applyNumberFormat="1"/>
    <xf numFmtId="173" fontId="10" fillId="0" borderId="0" xfId="143" applyNumberFormat="1"/>
    <xf numFmtId="174" fontId="10" fillId="0" borderId="0" xfId="143" applyNumberFormat="1"/>
    <xf numFmtId="0" fontId="68" fillId="0" borderId="0" xfId="0" applyFont="1" applyAlignment="1">
      <alignment vertical="center"/>
    </xf>
    <xf numFmtId="168" fontId="10" fillId="0" borderId="0" xfId="0" applyNumberFormat="1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0" fillId="0" borderId="0" xfId="223" applyFont="1">
      <protection locked="0"/>
    </xf>
    <xf numFmtId="0" fontId="10" fillId="0" borderId="0" xfId="0" applyFont="1" applyProtection="1">
      <protection locked="0"/>
    </xf>
    <xf numFmtId="167" fontId="10" fillId="0" borderId="0" xfId="255" applyNumberFormat="1" applyFont="1">
      <protection locked="0"/>
    </xf>
    <xf numFmtId="3" fontId="10" fillId="0" borderId="0" xfId="172" applyNumberFormat="1" applyFont="1">
      <protection locked="0"/>
    </xf>
    <xf numFmtId="0" fontId="70" fillId="0" borderId="16" xfId="0" applyFont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69" fillId="0" borderId="16" xfId="0" applyFont="1" applyBorder="1" applyAlignment="1">
      <alignment vertical="center"/>
    </xf>
    <xf numFmtId="0" fontId="69" fillId="0" borderId="0" xfId="0" applyFont="1"/>
    <xf numFmtId="0" fontId="72" fillId="0" borderId="0" xfId="0" applyFont="1"/>
    <xf numFmtId="3" fontId="73" fillId="0" borderId="0" xfId="69" applyNumberFormat="1" applyFont="1"/>
    <xf numFmtId="0" fontId="71" fillId="0" borderId="0" xfId="0" applyFont="1"/>
    <xf numFmtId="169" fontId="74" fillId="0" borderId="0" xfId="69" applyFont="1"/>
    <xf numFmtId="3" fontId="69" fillId="0" borderId="0" xfId="69" applyNumberFormat="1" applyFont="1"/>
    <xf numFmtId="168" fontId="69" fillId="0" borderId="0" xfId="69" applyNumberFormat="1" applyFont="1"/>
    <xf numFmtId="2" fontId="69" fillId="0" borderId="0" xfId="69" applyNumberFormat="1" applyFont="1"/>
    <xf numFmtId="169" fontId="69" fillId="0" borderId="0" xfId="69" applyFont="1"/>
    <xf numFmtId="0" fontId="70" fillId="0" borderId="0" xfId="0" applyFont="1" applyAlignment="1">
      <alignment vertical="center"/>
    </xf>
    <xf numFmtId="0" fontId="1" fillId="0" borderId="0" xfId="272"/>
    <xf numFmtId="167" fontId="10" fillId="0" borderId="0" xfId="272" applyNumberFormat="1" applyFont="1"/>
    <xf numFmtId="0" fontId="10" fillId="0" borderId="0" xfId="272" applyFont="1"/>
    <xf numFmtId="3" fontId="10" fillId="0" borderId="0" xfId="272" applyNumberFormat="1" applyFont="1"/>
    <xf numFmtId="4" fontId="10" fillId="0" borderId="0" xfId="272" applyNumberFormat="1" applyFont="1"/>
    <xf numFmtId="172" fontId="10" fillId="0" borderId="0" xfId="273" applyNumberFormat="1" applyFont="1"/>
    <xf numFmtId="172" fontId="10" fillId="0" borderId="0" xfId="272" applyNumberFormat="1" applyFont="1"/>
    <xf numFmtId="0" fontId="59" fillId="100" borderId="0" xfId="0" applyFont="1" applyFill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/>
    </xf>
  </cellXfs>
  <cellStyles count="402">
    <cellStyle name="20 % - Dekorfärg1" xfId="7" builtinId="30" customBuiltin="1"/>
    <cellStyle name="20 % - Dekorfärg1 2" xfId="275" xr:uid="{00000000-0005-0000-0000-000000000000}"/>
    <cellStyle name="20 % - Dekorfärg2" xfId="8" builtinId="34" customBuiltin="1"/>
    <cellStyle name="20 % - Dekorfärg2 2" xfId="276" xr:uid="{00000000-0005-0000-0000-000001000000}"/>
    <cellStyle name="20 % - Dekorfärg3" xfId="9" builtinId="38" customBuiltin="1"/>
    <cellStyle name="20 % - Dekorfärg3 2" xfId="277" xr:uid="{00000000-0005-0000-0000-000002000000}"/>
    <cellStyle name="20 % - Dekorfärg4" xfId="10" builtinId="42" customBuiltin="1"/>
    <cellStyle name="20 % - Dekorfärg4 2" xfId="278" xr:uid="{00000000-0005-0000-0000-000003000000}"/>
    <cellStyle name="20 % - Dekorfärg5" xfId="11" builtinId="46" customBuiltin="1"/>
    <cellStyle name="20 % - Dekorfärg5 2" xfId="279" xr:uid="{00000000-0005-0000-0000-000004000000}"/>
    <cellStyle name="20 % - Dekorfärg6" xfId="12" builtinId="50" customBuiltin="1"/>
    <cellStyle name="20 % - Dekorfärg6 2" xfId="280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20% - Dekorfärg1 2" xfId="366" xr:uid="{00000000-0005-0000-0000-00000C000000}"/>
    <cellStyle name="20% - Dekorfärg2 2" xfId="370" xr:uid="{00000000-0005-0000-0000-00000D000000}"/>
    <cellStyle name="20% - Dekorfärg3 2" xfId="374" xr:uid="{00000000-0005-0000-0000-00000E000000}"/>
    <cellStyle name="20% - Dekorfärg4 2" xfId="378" xr:uid="{00000000-0005-0000-0000-00000F000000}"/>
    <cellStyle name="20% - Dekorfärg5 2" xfId="382" xr:uid="{00000000-0005-0000-0000-000010000000}"/>
    <cellStyle name="20% - Dekorfärg6 2" xfId="386" xr:uid="{00000000-0005-0000-0000-000011000000}"/>
    <cellStyle name="40 % - Dekorfärg1" xfId="19" builtinId="31" customBuiltin="1"/>
    <cellStyle name="40 % - Dekorfärg1 2" xfId="281" xr:uid="{00000000-0005-0000-0000-000012000000}"/>
    <cellStyle name="40 % - Dekorfärg2" xfId="20" builtinId="35" customBuiltin="1"/>
    <cellStyle name="40 % - Dekorfärg2 2" xfId="282" xr:uid="{00000000-0005-0000-0000-000013000000}"/>
    <cellStyle name="40 % - Dekorfärg3" xfId="21" builtinId="39" customBuiltin="1"/>
    <cellStyle name="40 % - Dekorfärg3 2" xfId="283" xr:uid="{00000000-0005-0000-0000-000014000000}"/>
    <cellStyle name="40 % - Dekorfärg4" xfId="22" builtinId="43" customBuiltin="1"/>
    <cellStyle name="40 % - Dekorfärg4 2" xfId="284" xr:uid="{00000000-0005-0000-0000-000015000000}"/>
    <cellStyle name="40 % - Dekorfärg5" xfId="23" builtinId="47" customBuiltin="1"/>
    <cellStyle name="40 % - Dekorfärg5 2" xfId="285" xr:uid="{00000000-0005-0000-0000-000016000000}"/>
    <cellStyle name="40 % - Dekorfärg6" xfId="24" builtinId="51" customBuiltin="1"/>
    <cellStyle name="40 % - Dekorfärg6 2" xfId="286" xr:uid="{00000000-0005-0000-0000-000017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Dekorfärg1 2" xfId="367" xr:uid="{00000000-0005-0000-0000-00001E000000}"/>
    <cellStyle name="40% - Dekorfärg2 2" xfId="371" xr:uid="{00000000-0005-0000-0000-00001F000000}"/>
    <cellStyle name="40% - Dekorfärg3 2" xfId="375" xr:uid="{00000000-0005-0000-0000-000020000000}"/>
    <cellStyle name="40% - Dekorfärg4 2" xfId="379" xr:uid="{00000000-0005-0000-0000-000021000000}"/>
    <cellStyle name="40% - Dekorfärg5 2" xfId="383" xr:uid="{00000000-0005-0000-0000-000022000000}"/>
    <cellStyle name="40% - Dekorfärg6 2" xfId="387" xr:uid="{00000000-0005-0000-0000-000023000000}"/>
    <cellStyle name="60 % - Dekorfärg1" xfId="31" builtinId="32" customBuiltin="1"/>
    <cellStyle name="60 % - Dekorfärg1 2" xfId="287" xr:uid="{00000000-0005-0000-0000-000024000000}"/>
    <cellStyle name="60 % - Dekorfärg2" xfId="32" builtinId="36" customBuiltin="1"/>
    <cellStyle name="60 % - Dekorfärg2 2" xfId="288" xr:uid="{00000000-0005-0000-0000-000025000000}"/>
    <cellStyle name="60 % - Dekorfärg3" xfId="33" builtinId="40" customBuiltin="1"/>
    <cellStyle name="60 % - Dekorfärg3 2" xfId="289" xr:uid="{00000000-0005-0000-0000-000026000000}"/>
    <cellStyle name="60 % - Dekorfärg4" xfId="34" builtinId="44" customBuiltin="1"/>
    <cellStyle name="60 % - Dekorfärg4 2" xfId="290" xr:uid="{00000000-0005-0000-0000-000027000000}"/>
    <cellStyle name="60 % - Dekorfärg5" xfId="35" builtinId="48" customBuiltin="1"/>
    <cellStyle name="60 % - Dekorfärg5 2" xfId="291" xr:uid="{00000000-0005-0000-0000-000028000000}"/>
    <cellStyle name="60 % - Dekorfärg6" xfId="36" builtinId="52" customBuiltin="1"/>
    <cellStyle name="60 % - Dekorfärg6 2" xfId="292" xr:uid="{00000000-0005-0000-0000-000029000000}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60% - Dekorfärg1 2" xfId="368" xr:uid="{00000000-0005-0000-0000-000030000000}"/>
    <cellStyle name="60% - Dekorfärg2 2" xfId="372" xr:uid="{00000000-0005-0000-0000-000031000000}"/>
    <cellStyle name="60% - Dekorfärg3 2" xfId="376" xr:uid="{00000000-0005-0000-0000-000032000000}"/>
    <cellStyle name="60% - Dekorfärg4 2" xfId="380" xr:uid="{00000000-0005-0000-0000-000033000000}"/>
    <cellStyle name="60% - Dekorfärg5 2" xfId="384" xr:uid="{00000000-0005-0000-0000-000034000000}"/>
    <cellStyle name="60% - Dekorfärg6 2" xfId="388" xr:uid="{00000000-0005-0000-0000-000035000000}"/>
    <cellStyle name="Accent1" xfId="37" xr:uid="{00000000-0005-0000-0000-000024000000}"/>
    <cellStyle name="Accent1 - 20%" xfId="293" xr:uid="{00000000-0005-0000-0000-000037000000}"/>
    <cellStyle name="Accent1 - 40%" xfId="294" xr:uid="{00000000-0005-0000-0000-000038000000}"/>
    <cellStyle name="Accent1 - 60%" xfId="295" xr:uid="{00000000-0005-0000-0000-000039000000}"/>
    <cellStyle name="Accent1_Enkät" xfId="296" xr:uid="{00000000-0005-0000-0000-00003A000000}"/>
    <cellStyle name="Accent2" xfId="38" xr:uid="{00000000-0005-0000-0000-000025000000}"/>
    <cellStyle name="Accent2 - 20%" xfId="297" xr:uid="{00000000-0005-0000-0000-00003C000000}"/>
    <cellStyle name="Accent2 - 40%" xfId="298" xr:uid="{00000000-0005-0000-0000-00003D000000}"/>
    <cellStyle name="Accent2 - 60%" xfId="299" xr:uid="{00000000-0005-0000-0000-00003E000000}"/>
    <cellStyle name="Accent2_Enkät" xfId="300" xr:uid="{00000000-0005-0000-0000-00003F000000}"/>
    <cellStyle name="Accent3" xfId="39" xr:uid="{00000000-0005-0000-0000-000026000000}"/>
    <cellStyle name="Accent3 - 20%" xfId="301" xr:uid="{00000000-0005-0000-0000-000041000000}"/>
    <cellStyle name="Accent3 - 40%" xfId="302" xr:uid="{00000000-0005-0000-0000-000042000000}"/>
    <cellStyle name="Accent3 - 60%" xfId="303" xr:uid="{00000000-0005-0000-0000-000043000000}"/>
    <cellStyle name="Accent3_086 och Agresso" xfId="304" xr:uid="{00000000-0005-0000-0000-000044000000}"/>
    <cellStyle name="Accent4" xfId="40" xr:uid="{00000000-0005-0000-0000-000027000000}"/>
    <cellStyle name="Accent4 - 20%" xfId="305" xr:uid="{00000000-0005-0000-0000-000046000000}"/>
    <cellStyle name="Accent4 - 40%" xfId="306" xr:uid="{00000000-0005-0000-0000-000047000000}"/>
    <cellStyle name="Accent4 - 60%" xfId="307" xr:uid="{00000000-0005-0000-0000-000048000000}"/>
    <cellStyle name="Accent4_086 och Agresso" xfId="308" xr:uid="{00000000-0005-0000-0000-000049000000}"/>
    <cellStyle name="Accent5" xfId="41" xr:uid="{00000000-0005-0000-0000-000028000000}"/>
    <cellStyle name="Accent5 - 20%" xfId="309" xr:uid="{00000000-0005-0000-0000-00004B000000}"/>
    <cellStyle name="Accent5 - 40%" xfId="310" xr:uid="{00000000-0005-0000-0000-00004C000000}"/>
    <cellStyle name="Accent5 - 60%" xfId="311" xr:uid="{00000000-0005-0000-0000-00004D000000}"/>
    <cellStyle name="Accent5_086 och Agresso" xfId="312" xr:uid="{00000000-0005-0000-0000-00004E000000}"/>
    <cellStyle name="Accent6" xfId="42" xr:uid="{00000000-0005-0000-0000-000029000000}"/>
    <cellStyle name="Accent6 - 20%" xfId="313" xr:uid="{00000000-0005-0000-0000-000050000000}"/>
    <cellStyle name="Accent6 - 40%" xfId="314" xr:uid="{00000000-0005-0000-0000-000051000000}"/>
    <cellStyle name="Accent6 - 60%" xfId="315" xr:uid="{00000000-0005-0000-0000-000052000000}"/>
    <cellStyle name="Accent6_086 och Agresso" xfId="316" xr:uid="{00000000-0005-0000-0000-000053000000}"/>
    <cellStyle name="Anteckning" xfId="43" builtinId="10" customBuiltin="1"/>
    <cellStyle name="Anteckning 2" xfId="362" xr:uid="{00000000-0005-0000-0000-000054000000}"/>
    <cellStyle name="Anteckning 3" xfId="317" xr:uid="{00000000-0005-0000-0000-000055000000}"/>
    <cellStyle name="Bad" xfId="44" xr:uid="{00000000-0005-0000-0000-00002B000000}"/>
    <cellStyle name="Beräkning" xfId="45" builtinId="22" customBuiltin="1"/>
    <cellStyle name="Beräkning 2" xfId="358" xr:uid="{00000000-0005-0000-0000-000057000000}"/>
    <cellStyle name="Beräkning 3" xfId="318" xr:uid="{00000000-0005-0000-0000-000058000000}"/>
    <cellStyle name="Bra" xfId="46" builtinId="26" customBuiltin="1"/>
    <cellStyle name="Bra 2" xfId="353" xr:uid="{00000000-0005-0000-0000-000059000000}"/>
    <cellStyle name="Bra 3" xfId="319" xr:uid="{00000000-0005-0000-0000-00005A000000}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1 2" xfId="324" xr:uid="{00000000-0005-0000-0000-00005D000000}"/>
    <cellStyle name="Dekorfärg2" xfId="52" builtinId="33" customBuiltin="1"/>
    <cellStyle name="Dekorfärg2 2" xfId="325" xr:uid="{00000000-0005-0000-0000-00005E000000}"/>
    <cellStyle name="Dekorfärg3" xfId="53" builtinId="37" customBuiltin="1"/>
    <cellStyle name="Dekorfärg3 2" xfId="326" xr:uid="{00000000-0005-0000-0000-00005F000000}"/>
    <cellStyle name="Dekorfärg4" xfId="54" builtinId="41" customBuiltin="1"/>
    <cellStyle name="Dekorfärg4 2" xfId="327" xr:uid="{00000000-0005-0000-0000-000060000000}"/>
    <cellStyle name="Dekorfärg5" xfId="55" builtinId="45" customBuiltin="1"/>
    <cellStyle name="Dekorfärg5 2" xfId="328" xr:uid="{00000000-0005-0000-0000-000061000000}"/>
    <cellStyle name="Dekorfärg6" xfId="56" builtinId="49" customBuiltin="1"/>
    <cellStyle name="Dekorfärg6 2" xfId="329" xr:uid="{00000000-0005-0000-0000-000062000000}"/>
    <cellStyle name="Dålig" xfId="49" builtinId="27" customBuiltin="1"/>
    <cellStyle name="Dålig 2" xfId="125" xr:uid="{00000000-0005-0000-0000-000037000000}"/>
    <cellStyle name="Dålig 2 2" xfId="354" xr:uid="{00000000-0005-0000-0000-000063000000}"/>
    <cellStyle name="Dålig 3" xfId="320" xr:uid="{00000000-0005-0000-0000-000064000000}"/>
    <cellStyle name="Emphasis 1" xfId="321" xr:uid="{00000000-0005-0000-0000-000065000000}"/>
    <cellStyle name="Emphasis 2" xfId="322" xr:uid="{00000000-0005-0000-0000-000066000000}"/>
    <cellStyle name="Emphasis 3" xfId="323" xr:uid="{00000000-0005-0000-0000-000067000000}"/>
    <cellStyle name="Explanatory Text" xfId="50" xr:uid="{00000000-0005-0000-0000-000038000000}"/>
    <cellStyle name="Färg1 2" xfId="365" xr:uid="{00000000-0005-0000-0000-000069000000}"/>
    <cellStyle name="Färg2 2" xfId="369" xr:uid="{00000000-0005-0000-0000-00006A000000}"/>
    <cellStyle name="Färg3 2" xfId="373" xr:uid="{00000000-0005-0000-0000-00006B000000}"/>
    <cellStyle name="Färg4 2" xfId="377" xr:uid="{00000000-0005-0000-0000-00006C000000}"/>
    <cellStyle name="Färg5 2" xfId="381" xr:uid="{00000000-0005-0000-0000-00006D000000}"/>
    <cellStyle name="Färg6 2" xfId="385" xr:uid="{00000000-0005-0000-0000-00006E000000}"/>
    <cellStyle name="Förklarande text" xfId="57" builtinId="53" customBuiltin="1"/>
    <cellStyle name="Förklarande text 2" xfId="363" xr:uid="{00000000-0005-0000-0000-00006F000000}"/>
    <cellStyle name="Förklarande text 3" xfId="330" xr:uid="{00000000-0005-0000-0000-000070000000}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data 2" xfId="356" xr:uid="{00000000-0005-0000-0000-000076000000}"/>
    <cellStyle name="Indata 3" xfId="331" xr:uid="{00000000-0005-0000-0000-000077000000}"/>
    <cellStyle name="Input" xfId="64" xr:uid="{00000000-0005-0000-0000-000040000000}"/>
    <cellStyle name="Kontrollcell" xfId="65" builtinId="23" customBuiltin="1"/>
    <cellStyle name="Kontrollcell 2" xfId="360" xr:uid="{00000000-0005-0000-0000-000079000000}"/>
    <cellStyle name="Kontrollcell 3" xfId="332" xr:uid="{00000000-0005-0000-0000-00007A000000}"/>
    <cellStyle name="Linked Cell" xfId="66" xr:uid="{00000000-0005-0000-0000-000042000000}"/>
    <cellStyle name="Länkad cell" xfId="67" builtinId="24" customBuiltin="1"/>
    <cellStyle name="Länkad cell 2" xfId="359" xr:uid="{00000000-0005-0000-0000-00007C000000}"/>
    <cellStyle name="Länkad cell 3" xfId="333" xr:uid="{00000000-0005-0000-0000-00007D000000}"/>
    <cellStyle name="Neutral" xfId="68" builtinId="28" customBuiltin="1"/>
    <cellStyle name="Neutral 2" xfId="355" xr:uid="{00000000-0005-0000-0000-00007E000000}"/>
    <cellStyle name="Neutral 3" xfId="334" xr:uid="{00000000-0005-0000-0000-00007F000000}"/>
    <cellStyle name="Normal" xfId="0" builtinId="0"/>
    <cellStyle name="Normal 10" xfId="146" xr:uid="{00000000-0005-0000-0000-000046000000}"/>
    <cellStyle name="Normal 10 2" xfId="396" xr:uid="{00000000-0005-0000-0000-000081000000}"/>
    <cellStyle name="Normal 11" xfId="147" xr:uid="{00000000-0005-0000-0000-000047000000}"/>
    <cellStyle name="Normal 11 2" xfId="397" xr:uid="{00000000-0005-0000-0000-000082000000}"/>
    <cellStyle name="Normal 12" xfId="148" xr:uid="{00000000-0005-0000-0000-000048000000}"/>
    <cellStyle name="Normal 12 2" xfId="398" xr:uid="{00000000-0005-0000-0000-000083000000}"/>
    <cellStyle name="Normal 13" xfId="159" xr:uid="{00000000-0005-0000-0000-000049000000}"/>
    <cellStyle name="Normal 13 2" xfId="399" xr:uid="{00000000-0005-0000-0000-000084000000}"/>
    <cellStyle name="Normal 14" xfId="167" xr:uid="{00000000-0005-0000-0000-00004A000000}"/>
    <cellStyle name="Normal 14 2" xfId="400" xr:uid="{00000000-0005-0000-0000-000086000000}"/>
    <cellStyle name="Normal 14 3" xfId="274" xr:uid="{00000000-0005-0000-0000-000085000000}"/>
    <cellStyle name="Normal 15" xfId="172" xr:uid="{00000000-0005-0000-0000-00004B000000}"/>
    <cellStyle name="Normal 15 2" xfId="401" xr:uid="{00000000-0005-0000-0000-00000001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10" xfId="347" xr:uid="{00000000-0005-0000-0000-000087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 4" xfId="389" xr:uid="{00000000-0005-0000-0000-000088000000}"/>
    <cellStyle name="Normal 30" xfId="255" xr:uid="{00000000-0005-0000-0000-000086000000}"/>
    <cellStyle name="Normal 31" xfId="272" xr:uid="{00000000-0005-0000-0000-000071010000}"/>
    <cellStyle name="Normal 4" xfId="134" xr:uid="{00000000-0005-0000-0000-000087000000}"/>
    <cellStyle name="Normal 4 2" xfId="183" xr:uid="{00000000-0005-0000-0000-000088000000}"/>
    <cellStyle name="Normal 4 3" xfId="390" xr:uid="{00000000-0005-0000-0000-000089000000}"/>
    <cellStyle name="Normal 5" xfId="136" xr:uid="{00000000-0005-0000-0000-000089000000}"/>
    <cellStyle name="Normal 5 2" xfId="201" xr:uid="{00000000-0005-0000-0000-00008A000000}"/>
    <cellStyle name="Normal 5 3" xfId="391" xr:uid="{00000000-0005-0000-0000-00008A000000}"/>
    <cellStyle name="Normal 6" xfId="138" xr:uid="{00000000-0005-0000-0000-00008B000000}"/>
    <cellStyle name="Normal 6 2" xfId="198" xr:uid="{00000000-0005-0000-0000-00008C000000}"/>
    <cellStyle name="Normal 6 3" xfId="392" xr:uid="{00000000-0005-0000-0000-00008B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7 4" xfId="393" xr:uid="{00000000-0005-0000-0000-00008C000000}"/>
    <cellStyle name="Normal 8" xfId="142" xr:uid="{00000000-0005-0000-0000-000090000000}"/>
    <cellStyle name="Normal 8 2" xfId="394" xr:uid="{00000000-0005-0000-0000-00008D000000}"/>
    <cellStyle name="Normal 9" xfId="144" xr:uid="{00000000-0005-0000-0000-000091000000}"/>
    <cellStyle name="Normal 9 2" xfId="395" xr:uid="{00000000-0005-0000-0000-00008E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Procent 3" xfId="273" xr:uid="{00000000-0005-0000-0000-000081010000}"/>
    <cellStyle name="Rubrik" xfId="72" builtinId="15" customBuiltin="1"/>
    <cellStyle name="Rubrik 1" xfId="73" builtinId="16" customBuiltin="1"/>
    <cellStyle name="Rubrik 1 2" xfId="349" xr:uid="{00000000-0005-0000-0000-000093000000}"/>
    <cellStyle name="Rubrik 1 3" xfId="336" xr:uid="{00000000-0005-0000-0000-000094000000}"/>
    <cellStyle name="Rubrik 2" xfId="74" builtinId="17" customBuiltin="1"/>
    <cellStyle name="Rubrik 2 2" xfId="350" xr:uid="{00000000-0005-0000-0000-000095000000}"/>
    <cellStyle name="Rubrik 2 3" xfId="337" xr:uid="{00000000-0005-0000-0000-000096000000}"/>
    <cellStyle name="Rubrik 3" xfId="75" builtinId="18" customBuiltin="1"/>
    <cellStyle name="Rubrik 3 2" xfId="351" xr:uid="{00000000-0005-0000-0000-000097000000}"/>
    <cellStyle name="Rubrik 3 3" xfId="338" xr:uid="{00000000-0005-0000-0000-000098000000}"/>
    <cellStyle name="Rubrik 4" xfId="76" builtinId="19" customBuiltin="1"/>
    <cellStyle name="Rubrik 4 2" xfId="352" xr:uid="{00000000-0005-0000-0000-000099000000}"/>
    <cellStyle name="Rubrik 4 3" xfId="339" xr:uid="{00000000-0005-0000-0000-00009A000000}"/>
    <cellStyle name="Rubrik 5" xfId="348" xr:uid="{00000000-0005-0000-0000-00009B000000}"/>
    <cellStyle name="Rubrik 6" xfId="335" xr:uid="{00000000-0005-0000-0000-00009C000000}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inputData" xfId="340" xr:uid="{00000000-0005-0000-0000-0000B9000000}"/>
    <cellStyle name="SAPBEXItemHeader" xfId="341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assignedItem" xfId="342" xr:uid="{00000000-0005-0000-0000-0000C4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heet Title" xfId="343" xr:uid="{00000000-0005-0000-0000-0000C6000000}"/>
    <cellStyle name="Style 25" xfId="115" xr:uid="{00000000-0005-0000-0000-0000C7000000}"/>
    <cellStyle name="Summa" xfId="116" builtinId="25" customBuiltin="1"/>
    <cellStyle name="Summa 2" xfId="364" xr:uid="{00000000-0005-0000-0000-0000C8000000}"/>
    <cellStyle name="Summa 3" xfId="344" xr:uid="{00000000-0005-0000-0000-0000C9000000}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Utdata 2" xfId="357" xr:uid="{00000000-0005-0000-0000-0000CD000000}"/>
    <cellStyle name="Utdata 3" xfId="345" xr:uid="{00000000-0005-0000-0000-0000CE000000}"/>
    <cellStyle name="Valuta (0)_LSPmm" xfId="121" xr:uid="{00000000-0005-0000-0000-00000B010000}"/>
    <cellStyle name="Varningstext" xfId="123" builtinId="11" customBuiltin="1"/>
    <cellStyle name="Varningstext 2" xfId="361" xr:uid="{00000000-0005-0000-0000-0000D1000000}"/>
    <cellStyle name="Varningstext 3" xfId="346" xr:uid="{00000000-0005-0000-0000-0000D2000000}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8.1307297506202483E-2"/>
          <c:w val="0.90181198476950941"/>
          <c:h val="0.6374274150976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Diagram!$F$18:$O$18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Diagram!$F$19:$O$19</c:f>
              <c:numCache>
                <c:formatCode>#,##0</c:formatCode>
                <c:ptCount val="10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  <c:pt idx="6">
                  <c:v>366.29899999999998</c:v>
                </c:pt>
                <c:pt idx="7">
                  <c:v>379.51600000000002</c:v>
                </c:pt>
                <c:pt idx="8">
                  <c:v>391.149</c:v>
                </c:pt>
                <c:pt idx="9">
                  <c:v>408.73200000000003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Diagram!$F$18:$O$18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Diagram!$F$20:$O$20</c:f>
              <c:numCache>
                <c:formatCode>#,##0</c:formatCode>
                <c:ptCount val="10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  <c:pt idx="6">
                  <c:v>27.36</c:v>
                </c:pt>
                <c:pt idx="7">
                  <c:v>31.24</c:v>
                </c:pt>
                <c:pt idx="8">
                  <c:v>34.244</c:v>
                </c:pt>
                <c:pt idx="9">
                  <c:v>38.088999999999999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Diagram!$F$18:$O$18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Diagram!$F$21:$O$21</c:f>
              <c:numCache>
                <c:formatCode>#,##0</c:formatCode>
                <c:ptCount val="10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  <c:pt idx="6">
                  <c:v>73.0274</c:v>
                </c:pt>
                <c:pt idx="7">
                  <c:v>72.375299999999996</c:v>
                </c:pt>
                <c:pt idx="8">
                  <c:v>66.700400000000002</c:v>
                </c:pt>
                <c:pt idx="9">
                  <c:v>65.894199999999998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Diagram!$F$18:$O$18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Diagram!$F$22:$O$22</c:f>
              <c:numCache>
                <c:formatCode>#,##0</c:formatCode>
                <c:ptCount val="10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398.72702468751163</c:v>
                </c:pt>
                <c:pt idx="4">
                  <c:v>426.30318061015117</c:v>
                </c:pt>
                <c:pt idx="5">
                  <c:v>450.05198638751801</c:v>
                </c:pt>
                <c:pt idx="6">
                  <c:v>466.68639999999999</c:v>
                </c:pt>
                <c:pt idx="7">
                  <c:v>483.13130000000001</c:v>
                </c:pt>
                <c:pt idx="8">
                  <c:v>492.09340000000003</c:v>
                </c:pt>
                <c:pt idx="9">
                  <c:v>512.71519999999998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9778673051712035"/>
          <c:w val="0.64833049293495848"/>
          <c:h val="0.18538826646570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0.76986</cdr:x>
      <cdr:y>0.7766</cdr:y>
    </cdr:from>
    <cdr:to>
      <cdr:x>0.98082</cdr:x>
      <cdr:y>0.83364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241BB8C-9242-44FC-BB9E-CE0C6C1E79C1}"/>
            </a:ext>
          </a:extLst>
        </cdr:cNvPr>
        <cdr:cNvSpPr txBox="1"/>
      </cdr:nvSpPr>
      <cdr:spPr>
        <a:xfrm xmlns:a="http://schemas.openxmlformats.org/drawingml/2006/main">
          <a:off x="5353050" y="3371849"/>
          <a:ext cx="1466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9D8A75D-CCB6-4A1D-9C0A-9DEE820DC259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F6752BC-F76F-40B9-A6D9-AFB05864AC98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0.01536</cdr:y>
    </cdr:from>
    <cdr:to>
      <cdr:x>0.20685</cdr:x>
      <cdr:y>0.08994</cdr:y>
    </cdr:to>
    <cdr:sp macro="" textlink="">
      <cdr:nvSpPr>
        <cdr:cNvPr id="5" name="textruta 4">
          <a:extLst xmlns:a="http://schemas.openxmlformats.org/drawingml/2006/main">
            <a:ext uri="{FF2B5EF4-FFF2-40B4-BE49-F238E27FC236}">
              <a16:creationId xmlns:a16="http://schemas.microsoft.com/office/drawing/2014/main" id="{22CE2ADB-278D-4D71-9016-6FB5FE657A83}"/>
            </a:ext>
          </a:extLst>
        </cdr:cNvPr>
        <cdr:cNvSpPr txBox="1"/>
      </cdr:nvSpPr>
      <cdr:spPr>
        <a:xfrm xmlns:a="http://schemas.openxmlformats.org/drawingml/2006/main">
          <a:off x="0" y="66674"/>
          <a:ext cx="1438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Miljarder kronor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201" activePane="bottomRight" state="frozen"/>
      <selection pane="topRight" activeCell="B1" sqref="B1"/>
      <selection pane="bottomLeft" activeCell="A4" sqref="A4"/>
      <selection pane="bottomRight" activeCell="D222" sqref="D222"/>
    </sheetView>
  </sheetViews>
  <sheetFormatPr defaultColWidth="9.140625" defaultRowHeight="12.75" x14ac:dyDescent="0.2"/>
  <cols>
    <col min="1" max="1" width="0.42578125" style="6" customWidth="1"/>
    <col min="2" max="2" width="2.5703125" style="6" customWidth="1"/>
    <col min="3" max="3" width="1.7109375" style="6" customWidth="1"/>
    <col min="4" max="4" width="2" style="6" customWidth="1"/>
    <col min="5" max="5" width="47.140625" style="6" customWidth="1"/>
    <col min="6" max="11" width="13.7109375" style="6" customWidth="1"/>
    <col min="12" max="13" width="13.42578125" style="6" customWidth="1"/>
    <col min="14" max="14" width="13.85546875" style="6" customWidth="1"/>
    <col min="15" max="15" width="14.7109375" style="6" customWidth="1"/>
    <col min="16" max="16384" width="9.140625" style="6"/>
  </cols>
  <sheetData>
    <row r="1" spans="1:15" s="3" customFormat="1" ht="18.75" x14ac:dyDescent="0.3">
      <c r="A1" s="22" t="s">
        <v>0</v>
      </c>
    </row>
    <row r="2" spans="1:15" s="3" customFormat="1" ht="13.5" customHeight="1" x14ac:dyDescent="0.25">
      <c r="A2" s="23"/>
      <c r="C2" s="21"/>
      <c r="D2" s="21"/>
      <c r="E2" s="21"/>
    </row>
    <row r="3" spans="1:15" s="3" customFormat="1" ht="15.75" x14ac:dyDescent="0.25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</row>
    <row r="4" spans="1:15" ht="15.75" x14ac:dyDescent="0.25">
      <c r="A4" s="8"/>
      <c r="B4" s="21"/>
      <c r="C4" s="21"/>
      <c r="D4" s="21"/>
      <c r="E4" s="21"/>
    </row>
    <row r="5" spans="1:15" ht="15.75" x14ac:dyDescent="0.25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3">
        <v>6.1001145727253236</v>
      </c>
      <c r="J5" s="63">
        <v>6.422159015780049</v>
      </c>
      <c r="K5" s="63">
        <v>5.3449438880466271</v>
      </c>
      <c r="L5" s="63">
        <v>3.6322983423889399</v>
      </c>
      <c r="M5" s="63">
        <v>4.6023876973702027</v>
      </c>
      <c r="N5" s="63">
        <v>5.0062754233740625</v>
      </c>
      <c r="O5" s="63">
        <v>4.8683528606662474</v>
      </c>
    </row>
    <row r="6" spans="1:15" ht="15.75" x14ac:dyDescent="0.25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3">
        <v>2.887139107611536</v>
      </c>
      <c r="J6" s="63">
        <v>3.9723032069971076</v>
      </c>
      <c r="K6" s="63">
        <v>3.3298282509639066</v>
      </c>
      <c r="L6" s="63">
        <v>2.8154681139755722</v>
      </c>
      <c r="M6" s="63">
        <v>3.5631804684922219</v>
      </c>
      <c r="N6" s="63">
        <v>3.7273016884358245</v>
      </c>
      <c r="O6" s="63">
        <v>3.746928746928746</v>
      </c>
    </row>
    <row r="7" spans="1:15" ht="15.75" x14ac:dyDescent="0.25">
      <c r="A7" s="8"/>
      <c r="B7" s="21"/>
      <c r="C7" s="21"/>
      <c r="D7" s="21"/>
      <c r="E7" s="21"/>
      <c r="F7" s="3"/>
      <c r="G7" s="3"/>
      <c r="H7" s="3"/>
      <c r="I7" s="64"/>
      <c r="J7" s="64"/>
      <c r="K7" s="64"/>
      <c r="L7" s="64"/>
      <c r="M7" s="64"/>
      <c r="N7" s="64"/>
      <c r="O7" s="64"/>
    </row>
    <row r="8" spans="1:15" ht="15.75" x14ac:dyDescent="0.25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3">
        <v>0.94791458790659533</v>
      </c>
      <c r="J8" s="63">
        <v>2.7775032124147447</v>
      </c>
      <c r="K8" s="63">
        <v>1.3675706866705273</v>
      </c>
      <c r="L8" s="63">
        <v>-0.35293447942165157</v>
      </c>
      <c r="M8" s="63">
        <v>0.78644196896124896</v>
      </c>
      <c r="N8" s="63">
        <v>1.2299727932285176</v>
      </c>
      <c r="O8" s="63">
        <v>1.0022583474869062</v>
      </c>
    </row>
    <row r="9" spans="1:15" ht="15.75" x14ac:dyDescent="0.25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5">
        <v>5058.5</v>
      </c>
      <c r="J9" s="65">
        <v>5199</v>
      </c>
      <c r="K9" s="65">
        <v>5270.1</v>
      </c>
      <c r="L9" s="65">
        <v>5251.5</v>
      </c>
      <c r="M9" s="65">
        <v>5292.8</v>
      </c>
      <c r="N9" s="65">
        <v>5357.9</v>
      </c>
      <c r="O9" s="65">
        <v>5411.6</v>
      </c>
    </row>
    <row r="10" spans="1:15" ht="15.75" x14ac:dyDescent="0.25">
      <c r="A10" s="8"/>
      <c r="B10" s="21"/>
      <c r="C10" s="21"/>
      <c r="D10" s="21"/>
      <c r="E10" s="21"/>
      <c r="F10" s="3"/>
      <c r="G10" s="3"/>
      <c r="H10" s="3"/>
      <c r="I10" s="64"/>
      <c r="J10" s="64"/>
      <c r="K10" s="64"/>
      <c r="L10" s="64"/>
      <c r="M10" s="64"/>
      <c r="N10" s="64"/>
      <c r="O10" s="64"/>
    </row>
    <row r="11" spans="1:15" ht="15.75" x14ac:dyDescent="0.25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3">
        <v>8.8114938799055391</v>
      </c>
      <c r="J11" s="63">
        <v>7.4927492393373774</v>
      </c>
      <c r="K11" s="63">
        <v>7.6993134370183558</v>
      </c>
      <c r="L11" s="63">
        <v>8.2819567913093604</v>
      </c>
      <c r="M11" s="63">
        <v>8.2369666603096459</v>
      </c>
      <c r="N11" s="63">
        <v>7.8877694873293676</v>
      </c>
      <c r="O11" s="63">
        <v>7.4498469326674757</v>
      </c>
    </row>
    <row r="12" spans="1:15" ht="15.75" x14ac:dyDescent="0.25">
      <c r="A12" s="8"/>
      <c r="B12" s="21"/>
      <c r="C12" s="21"/>
      <c r="D12" s="21"/>
      <c r="E12" s="21"/>
      <c r="F12" s="3"/>
      <c r="G12" s="3"/>
      <c r="H12" s="3"/>
      <c r="I12" s="64"/>
      <c r="J12" s="64"/>
      <c r="K12" s="64"/>
      <c r="L12" s="64"/>
      <c r="M12" s="64"/>
      <c r="N12" s="64"/>
      <c r="O12" s="64"/>
    </row>
    <row r="13" spans="1:15" ht="15.75" x14ac:dyDescent="0.25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3">
        <v>2.1642057632769607</v>
      </c>
      <c r="J13" s="63">
        <v>8.3685422069407664</v>
      </c>
      <c r="K13" s="63">
        <v>8.5504557554246787</v>
      </c>
      <c r="L13" s="63">
        <v>2.7841767605459422</v>
      </c>
      <c r="M13" s="63">
        <v>0.27955175322329495</v>
      </c>
      <c r="N13" s="63">
        <v>1.809617649179307</v>
      </c>
      <c r="O13" s="63">
        <v>2.0441884619016193</v>
      </c>
    </row>
    <row r="14" spans="1:15" ht="15.75" x14ac:dyDescent="0.25">
      <c r="A14" s="8"/>
      <c r="B14" s="21"/>
      <c r="C14" s="21"/>
      <c r="D14" s="21"/>
      <c r="E14" s="21"/>
      <c r="F14" s="3"/>
      <c r="G14" s="3"/>
      <c r="H14" s="3"/>
      <c r="I14" s="64"/>
      <c r="J14" s="64"/>
      <c r="K14" s="64"/>
      <c r="L14" s="64"/>
      <c r="M14" s="64"/>
      <c r="N14" s="64"/>
      <c r="O14" s="64"/>
    </row>
    <row r="15" spans="1:15" ht="15.75" x14ac:dyDescent="0.25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6">
        <v>186.52</v>
      </c>
      <c r="J15" s="66">
        <v>194.19</v>
      </c>
      <c r="K15" s="66">
        <v>203.13</v>
      </c>
      <c r="L15" s="66">
        <v>208.41</v>
      </c>
      <c r="M15" s="66">
        <v>216.36</v>
      </c>
      <c r="N15" s="66">
        <v>225.09</v>
      </c>
      <c r="O15" s="66">
        <v>234.74</v>
      </c>
    </row>
    <row r="16" spans="1:15" ht="15.75" x14ac:dyDescent="0.25">
      <c r="A16" s="8"/>
      <c r="B16" s="21" t="s">
        <v>9</v>
      </c>
      <c r="C16" s="21"/>
      <c r="D16" s="21"/>
      <c r="E16" s="21"/>
      <c r="F16" s="18"/>
      <c r="G16" s="19"/>
      <c r="H16" s="18"/>
      <c r="I16" s="68"/>
      <c r="J16" s="62"/>
      <c r="K16" s="62"/>
      <c r="L16" s="62"/>
      <c r="M16" s="62"/>
      <c r="N16" s="62"/>
      <c r="O16" s="62"/>
    </row>
    <row r="17" spans="1:15" ht="15.75" x14ac:dyDescent="0.25">
      <c r="A17" s="8"/>
      <c r="B17" s="3"/>
      <c r="C17" s="21"/>
      <c r="D17" s="21"/>
      <c r="E17" s="21"/>
      <c r="F17" s="20"/>
      <c r="G17" s="20"/>
      <c r="H17" s="20"/>
      <c r="I17" s="67"/>
      <c r="J17" s="67"/>
      <c r="K17" s="67"/>
      <c r="L17" s="67"/>
      <c r="M17" s="67"/>
      <c r="N17" s="67"/>
      <c r="O17" s="67"/>
    </row>
    <row r="18" spans="1:15" ht="15.75" x14ac:dyDescent="0.25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5">
        <v>47600</v>
      </c>
      <c r="J18" s="65">
        <v>48300</v>
      </c>
      <c r="K18" s="65">
        <v>52500</v>
      </c>
      <c r="L18" s="65">
        <v>57300</v>
      </c>
      <c r="M18" s="65">
        <v>58900</v>
      </c>
      <c r="N18" s="65">
        <v>58700</v>
      </c>
      <c r="O18" s="65">
        <v>59800</v>
      </c>
    </row>
    <row r="19" spans="1:15" ht="15.75" x14ac:dyDescent="0.25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5">
        <v>68200</v>
      </c>
      <c r="J19" s="65">
        <v>71000</v>
      </c>
      <c r="K19" s="65">
        <v>74300</v>
      </c>
      <c r="L19" s="65">
        <v>76200</v>
      </c>
      <c r="M19" s="65">
        <v>79100</v>
      </c>
      <c r="N19" s="65">
        <v>82300</v>
      </c>
      <c r="O19" s="65">
        <v>85900</v>
      </c>
    </row>
    <row r="20" spans="1:15" ht="15.75" x14ac:dyDescent="0.25">
      <c r="A20" s="8"/>
      <c r="B20" s="21"/>
      <c r="C20" s="21"/>
      <c r="D20" s="21"/>
      <c r="E20" s="21"/>
      <c r="F20" s="3"/>
      <c r="G20" s="3"/>
      <c r="H20" s="3"/>
      <c r="I20" s="64"/>
      <c r="J20" s="64"/>
      <c r="K20" s="64"/>
      <c r="L20" s="64"/>
      <c r="M20" s="64"/>
      <c r="N20" s="64"/>
      <c r="O20" s="64"/>
    </row>
    <row r="21" spans="1:15" ht="15.75" x14ac:dyDescent="0.25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3">
        <v>1.2422561182731329</v>
      </c>
      <c r="J21" s="63">
        <v>1.6376156316403323</v>
      </c>
      <c r="K21" s="63">
        <v>3.9109657947686172</v>
      </c>
      <c r="L21" s="63">
        <v>5.4005809028198071</v>
      </c>
      <c r="M21" s="63">
        <v>4.5483250566925815</v>
      </c>
      <c r="N21" s="63">
        <v>2</v>
      </c>
      <c r="O21" s="63">
        <v>2</v>
      </c>
    </row>
    <row r="22" spans="1:15" ht="15.75" x14ac:dyDescent="0.25">
      <c r="A22" s="8"/>
      <c r="B22" s="21"/>
      <c r="C22" s="21"/>
      <c r="D22" s="21"/>
      <c r="E22" s="21"/>
      <c r="F22" s="3"/>
      <c r="G22" s="3"/>
      <c r="H22" s="3"/>
      <c r="I22" s="64"/>
      <c r="J22" s="64"/>
      <c r="K22" s="64"/>
      <c r="L22" s="64"/>
      <c r="M22" s="64"/>
      <c r="N22" s="64"/>
      <c r="O22" s="64"/>
    </row>
    <row r="23" spans="1:15" ht="15.75" x14ac:dyDescent="0.25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3">
        <v>-0.19</v>
      </c>
      <c r="J23" s="63">
        <v>0.74</v>
      </c>
      <c r="K23" s="63">
        <v>3.57</v>
      </c>
      <c r="L23" s="63">
        <v>3.62</v>
      </c>
      <c r="M23" s="63">
        <v>2.41</v>
      </c>
      <c r="N23" s="63">
        <v>2.2999999999999998</v>
      </c>
      <c r="O23" s="63">
        <v>2.2999999999999998</v>
      </c>
    </row>
    <row r="24" spans="1:15" ht="15.75" x14ac:dyDescent="0.25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3">
        <v>-0.18</v>
      </c>
      <c r="J24" s="63">
        <v>0.88</v>
      </c>
      <c r="K24" s="63">
        <v>3.54</v>
      </c>
      <c r="L24" s="63">
        <v>3.6</v>
      </c>
      <c r="M24" s="63">
        <v>2.44</v>
      </c>
      <c r="N24" s="63">
        <v>2.33</v>
      </c>
      <c r="O24" s="63">
        <v>2.33</v>
      </c>
    </row>
    <row r="25" spans="1:15" ht="15.75" x14ac:dyDescent="0.25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3">
        <v>-0.04</v>
      </c>
      <c r="J25" s="63">
        <v>1.57</v>
      </c>
      <c r="K25" s="63">
        <v>2.63</v>
      </c>
      <c r="L25" s="63">
        <v>2.31</v>
      </c>
      <c r="M25" s="63">
        <v>2.3199999999999998</v>
      </c>
      <c r="N25" s="63">
        <v>2.4700000000000002</v>
      </c>
      <c r="O25" s="63">
        <v>2.61</v>
      </c>
    </row>
    <row r="26" spans="1:15" ht="15.75" x14ac:dyDescent="0.25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3">
        <v>0.27</v>
      </c>
      <c r="J26" s="63">
        <v>1.52</v>
      </c>
      <c r="K26" s="63">
        <v>2.5099999999999998</v>
      </c>
      <c r="L26" s="63">
        <v>2.39</v>
      </c>
      <c r="M26" s="63">
        <v>2.4900000000000002</v>
      </c>
      <c r="N26" s="63">
        <v>2.65</v>
      </c>
      <c r="O26" s="63">
        <v>2.81</v>
      </c>
    </row>
    <row r="27" spans="1:15" ht="15.75" x14ac:dyDescent="0.25">
      <c r="A27" s="8"/>
      <c r="B27" s="21"/>
      <c r="C27" s="21"/>
      <c r="D27" s="21"/>
      <c r="E27" s="21"/>
      <c r="F27" s="3"/>
      <c r="G27" s="3"/>
      <c r="H27" s="3"/>
      <c r="I27" s="64"/>
      <c r="J27" s="64"/>
      <c r="K27" s="64"/>
      <c r="L27" s="64"/>
      <c r="M27" s="64"/>
      <c r="N27" s="64"/>
      <c r="O27" s="64"/>
    </row>
    <row r="28" spans="1:15" ht="15.75" x14ac:dyDescent="0.25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3">
        <v>6.3031474232513096</v>
      </c>
      <c r="J28" s="63">
        <v>2.7119547445590086</v>
      </c>
      <c r="K28" s="63">
        <v>2.4737649174810805E-2</v>
      </c>
      <c r="L28" s="63">
        <v>0.78868752247271967</v>
      </c>
      <c r="M28" s="63">
        <v>2.6870345187441691</v>
      </c>
      <c r="N28" s="63">
        <v>2.6888023433945474</v>
      </c>
      <c r="O28" s="63">
        <v>1.9016428050069978</v>
      </c>
    </row>
    <row r="29" spans="1:15" ht="15.75" x14ac:dyDescent="0.25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3">
        <v>8.8918650608569294</v>
      </c>
      <c r="J29" s="63">
        <v>8.8396586712470757</v>
      </c>
      <c r="K29" s="63">
        <v>5.4109058098976259</v>
      </c>
      <c r="L29" s="63">
        <v>2.1739501349237633</v>
      </c>
      <c r="M29" s="63">
        <v>3.6810133311018012</v>
      </c>
      <c r="N29" s="63">
        <v>5.1013311791261229</v>
      </c>
      <c r="O29" s="63">
        <v>4.3461601413259388</v>
      </c>
    </row>
    <row r="30" spans="1:15" ht="15.75" x14ac:dyDescent="0.25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5">
        <v>5486.558</v>
      </c>
      <c r="J30" s="65">
        <v>5971.5510000000004</v>
      </c>
      <c r="K30" s="65">
        <v>6294.6660000000002</v>
      </c>
      <c r="L30" s="65">
        <v>6431.5089000000007</v>
      </c>
      <c r="M30" s="65">
        <v>6668.2536</v>
      </c>
      <c r="N30" s="65">
        <v>7008.4232999999995</v>
      </c>
      <c r="O30" s="65">
        <v>7313.0205999999998</v>
      </c>
    </row>
    <row r="31" spans="1:15" ht="15.75" x14ac:dyDescent="0.25">
      <c r="A31" s="8"/>
      <c r="B31" s="12"/>
      <c r="C31" s="8"/>
      <c r="D31" s="8"/>
      <c r="E31" s="8"/>
    </row>
    <row r="32" spans="1:15" ht="15.75" x14ac:dyDescent="0.25">
      <c r="A32" s="8"/>
      <c r="C32" s="8"/>
      <c r="D32" s="8"/>
      <c r="E32" s="8"/>
    </row>
    <row r="33" spans="1:15" s="27" customFormat="1" ht="18.75" x14ac:dyDescent="0.3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</row>
    <row r="34" spans="1:15" ht="15.75" x14ac:dyDescent="0.25">
      <c r="A34" s="8"/>
      <c r="B34" s="8"/>
      <c r="C34" s="8"/>
      <c r="D34" s="8"/>
      <c r="E34" s="8"/>
    </row>
    <row r="35" spans="1:15" s="1" customFormat="1" ht="42.75" customHeight="1" x14ac:dyDescent="0.2">
      <c r="A35" s="28" t="s">
        <v>21</v>
      </c>
      <c r="B35" s="29"/>
      <c r="C35" s="29"/>
      <c r="D35" s="29"/>
      <c r="E35" s="29"/>
      <c r="G35" s="30"/>
      <c r="H35" s="30"/>
    </row>
    <row r="36" spans="1:15" s="3" customFormat="1" ht="19.5" customHeight="1" thickBot="1" x14ac:dyDescent="0.3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s="3" customFormat="1" ht="16.5" thickTop="1" x14ac:dyDescent="0.25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26149931</v>
      </c>
      <c r="L37" s="30">
        <v>33303700</v>
      </c>
      <c r="M37" s="30">
        <v>33362300</v>
      </c>
      <c r="N37" s="30">
        <v>28501600</v>
      </c>
      <c r="O37" s="30">
        <v>28071100</v>
      </c>
    </row>
    <row r="38" spans="1:15" s="3" customFormat="1" ht="14.1" customHeight="1" x14ac:dyDescent="0.25">
      <c r="A38" s="24"/>
      <c r="B38" s="21"/>
      <c r="C38" s="21"/>
      <c r="D38" s="21"/>
      <c r="E38" s="21"/>
    </row>
    <row r="39" spans="1:15" s="3" customFormat="1" ht="14.1" customHeight="1" x14ac:dyDescent="0.25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5151800</v>
      </c>
      <c r="L39" s="4">
        <v>5533000</v>
      </c>
      <c r="M39" s="4">
        <v>4643000</v>
      </c>
      <c r="N39" s="4">
        <v>3457000</v>
      </c>
      <c r="O39" s="4">
        <v>3227000</v>
      </c>
    </row>
    <row r="40" spans="1:15" s="3" customFormat="1" ht="15.75" x14ac:dyDescent="0.25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20992258</v>
      </c>
      <c r="L40" s="4">
        <v>27765000</v>
      </c>
      <c r="M40" s="4">
        <v>28714000</v>
      </c>
      <c r="N40" s="4">
        <v>25040000</v>
      </c>
      <c r="O40" s="4">
        <v>24840000</v>
      </c>
    </row>
    <row r="41" spans="1:15" s="3" customFormat="1" ht="12.75" customHeight="1" x14ac:dyDescent="0.25">
      <c r="A41" s="24"/>
      <c r="B41" s="21"/>
      <c r="C41" s="21"/>
      <c r="D41" s="21"/>
      <c r="E41" s="21"/>
    </row>
    <row r="42" spans="1:15" s="3" customFormat="1" ht="15.75" x14ac:dyDescent="0.25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1056500</v>
      </c>
      <c r="L42" s="4">
        <v>1160900</v>
      </c>
      <c r="M42" s="4">
        <v>1226600</v>
      </c>
      <c r="N42" s="4">
        <v>1149200</v>
      </c>
      <c r="O42" s="4">
        <v>1058800</v>
      </c>
    </row>
    <row r="43" spans="1:15" s="3" customFormat="1" ht="12" customHeight="1" x14ac:dyDescent="0.25">
      <c r="A43" s="24"/>
      <c r="B43" s="21"/>
      <c r="C43" s="21"/>
      <c r="D43" s="21"/>
      <c r="E43" s="21"/>
    </row>
    <row r="44" spans="1:15" s="3" customFormat="1" ht="15.75" x14ac:dyDescent="0.25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155000</v>
      </c>
      <c r="L44" s="4">
        <v>151600</v>
      </c>
      <c r="M44" s="4">
        <v>138400</v>
      </c>
      <c r="N44" s="4">
        <v>111000</v>
      </c>
      <c r="O44" s="4">
        <v>93900</v>
      </c>
    </row>
    <row r="45" spans="1:15" s="3" customFormat="1" ht="15.75" x14ac:dyDescent="0.25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128500</v>
      </c>
      <c r="L45" s="4">
        <v>125400</v>
      </c>
      <c r="M45" s="4">
        <v>115300</v>
      </c>
      <c r="N45" s="4">
        <v>93100</v>
      </c>
      <c r="O45" s="4">
        <v>79000</v>
      </c>
    </row>
    <row r="46" spans="1:15" s="3" customFormat="1" ht="15.75" x14ac:dyDescent="0.25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26500</v>
      </c>
      <c r="L46" s="4">
        <v>26200</v>
      </c>
      <c r="M46" s="4">
        <v>23100</v>
      </c>
      <c r="N46" s="4">
        <v>17900</v>
      </c>
      <c r="O46" s="4">
        <v>14900</v>
      </c>
    </row>
    <row r="47" spans="1:15" s="3" customFormat="1" ht="13.5" customHeight="1" x14ac:dyDescent="0.25">
      <c r="A47" s="24"/>
      <c r="B47" s="21"/>
      <c r="C47" s="21"/>
      <c r="D47" s="21"/>
      <c r="E47" s="21"/>
    </row>
    <row r="48" spans="1:15" s="3" customFormat="1" ht="15.75" x14ac:dyDescent="0.25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1009300</v>
      </c>
      <c r="M48" s="4">
        <v>1088200</v>
      </c>
      <c r="N48" s="4">
        <v>1038200</v>
      </c>
      <c r="O48" s="4">
        <v>964900</v>
      </c>
    </row>
    <row r="49" spans="1:15" s="3" customFormat="1" ht="15.75" x14ac:dyDescent="0.25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712700</v>
      </c>
      <c r="M49" s="4">
        <v>757400</v>
      </c>
      <c r="N49" s="4">
        <v>727800</v>
      </c>
      <c r="O49" s="4">
        <v>683100</v>
      </c>
    </row>
    <row r="50" spans="1:15" s="3" customFormat="1" ht="15.75" x14ac:dyDescent="0.25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251900</v>
      </c>
      <c r="L50" s="4">
        <v>296600</v>
      </c>
      <c r="M50" s="4">
        <v>330800</v>
      </c>
      <c r="N50" s="4">
        <v>310400</v>
      </c>
      <c r="O50" s="4">
        <v>281800</v>
      </c>
    </row>
    <row r="51" spans="1:15" s="3" customFormat="1" ht="13.5" customHeight="1" x14ac:dyDescent="0.25">
      <c r="A51" s="24"/>
      <c r="B51" s="21"/>
      <c r="C51" s="21"/>
      <c r="D51" s="21"/>
      <c r="E51" s="21"/>
    </row>
    <row r="52" spans="1:15" s="3" customFormat="1" ht="15.75" x14ac:dyDescent="0.25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27200</v>
      </c>
      <c r="M52" s="4">
        <v>27300</v>
      </c>
      <c r="N52" s="4">
        <v>26900</v>
      </c>
      <c r="O52" s="4">
        <v>27100</v>
      </c>
    </row>
    <row r="53" spans="1:15" s="3" customFormat="1" ht="12.75" customHeight="1" x14ac:dyDescent="0.25">
      <c r="A53" s="24"/>
      <c r="B53" s="21"/>
      <c r="C53" s="21"/>
      <c r="D53" s="21"/>
      <c r="E53" s="21"/>
    </row>
    <row r="54" spans="1:15" s="3" customFormat="1" ht="15.75" x14ac:dyDescent="0.25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34500</v>
      </c>
      <c r="M54" s="4">
        <v>34500</v>
      </c>
      <c r="N54" s="4">
        <v>33900</v>
      </c>
      <c r="O54" s="4">
        <v>33400</v>
      </c>
    </row>
    <row r="55" spans="1:15" s="3" customFormat="1" ht="15.75" x14ac:dyDescent="0.25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34700</v>
      </c>
      <c r="L55" s="4">
        <v>36400</v>
      </c>
      <c r="M55" s="4">
        <v>36400</v>
      </c>
      <c r="N55" s="4">
        <v>35600</v>
      </c>
      <c r="O55" s="4">
        <v>35000</v>
      </c>
    </row>
    <row r="56" spans="1:15" s="3" customFormat="1" ht="15.75" x14ac:dyDescent="0.25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25000</v>
      </c>
      <c r="L56" s="4">
        <v>25300</v>
      </c>
      <c r="M56" s="4">
        <v>25000</v>
      </c>
      <c r="N56" s="4">
        <v>24900</v>
      </c>
      <c r="O56" s="4">
        <v>24800</v>
      </c>
    </row>
    <row r="57" spans="1:15" s="3" customFormat="1" ht="15.75" customHeight="1" x14ac:dyDescent="0.25">
      <c r="A57" s="24"/>
      <c r="B57" s="21"/>
      <c r="C57" s="21"/>
      <c r="D57" s="21"/>
      <c r="E57" s="21"/>
    </row>
    <row r="58" spans="1:15" s="3" customFormat="1" ht="15.75" x14ac:dyDescent="0.25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26100</v>
      </c>
      <c r="M58" s="4">
        <v>26400</v>
      </c>
      <c r="N58" s="4">
        <v>26100</v>
      </c>
      <c r="O58" s="4">
        <v>26500</v>
      </c>
    </row>
    <row r="59" spans="1:15" s="3" customFormat="1" ht="15.75" x14ac:dyDescent="0.25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26500</v>
      </c>
      <c r="M59" s="4">
        <v>27000</v>
      </c>
      <c r="N59" s="4">
        <v>26400</v>
      </c>
      <c r="O59" s="4">
        <v>26500</v>
      </c>
    </row>
    <row r="60" spans="1:15" s="3" customFormat="1" ht="15.75" x14ac:dyDescent="0.25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23600</v>
      </c>
      <c r="L60" s="4">
        <v>25200</v>
      </c>
      <c r="M60" s="4">
        <v>25200</v>
      </c>
      <c r="N60" s="4">
        <v>25400</v>
      </c>
      <c r="O60" s="4">
        <v>26500</v>
      </c>
    </row>
    <row r="61" spans="1:15" s="3" customFormat="1" ht="13.5" customHeight="1" x14ac:dyDescent="0.25">
      <c r="A61" s="24"/>
      <c r="B61" s="21"/>
      <c r="C61" s="21"/>
      <c r="D61" s="21"/>
      <c r="E61" s="21"/>
    </row>
    <row r="62" spans="1:15" s="3" customFormat="1" ht="15.75" x14ac:dyDescent="0.25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1.0059410411174063</v>
      </c>
      <c r="L62" s="34">
        <v>1.0584028759804209</v>
      </c>
      <c r="M62" s="34">
        <v>0.9731318902057936</v>
      </c>
      <c r="N62" s="34">
        <v>0.92025153611289012</v>
      </c>
      <c r="O62" s="34">
        <v>1.0300945579370526</v>
      </c>
    </row>
    <row r="63" spans="1:15" s="3" customFormat="1" ht="15.75" x14ac:dyDescent="0.25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1.0024739251763981</v>
      </c>
      <c r="L63" s="34">
        <v>1.0541857305184459</v>
      </c>
      <c r="M63" s="34">
        <v>0.99771840446724613</v>
      </c>
      <c r="N63" s="34">
        <v>0.92360833173666823</v>
      </c>
      <c r="O63" s="34">
        <v>0.97241742791072727</v>
      </c>
    </row>
    <row r="64" spans="1:15" s="3" customFormat="1" ht="13.5" customHeight="1" x14ac:dyDescent="0.25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s="3" customFormat="1" ht="13.5" hidden="1" customHeight="1" x14ac:dyDescent="0.25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</row>
    <row r="66" spans="1:15" s="3" customFormat="1" ht="13.5" hidden="1" customHeight="1" x14ac:dyDescent="0.25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s="3" customFormat="1" ht="15.75" x14ac:dyDescent="0.25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5873</v>
      </c>
      <c r="L67" s="4">
        <v>5700</v>
      </c>
      <c r="M67" s="4">
        <v>5300</v>
      </c>
      <c r="N67" s="4">
        <v>4600</v>
      </c>
      <c r="O67" s="4">
        <v>4100</v>
      </c>
    </row>
    <row r="68" spans="1:15" s="3" customFormat="1" ht="15.75" x14ac:dyDescent="0.25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430</v>
      </c>
      <c r="L68" s="4">
        <v>390</v>
      </c>
      <c r="M68" s="4">
        <v>350</v>
      </c>
      <c r="N68" s="4">
        <v>310</v>
      </c>
      <c r="O68" s="4">
        <v>270</v>
      </c>
    </row>
    <row r="69" spans="1:15" s="3" customFormat="1" ht="15.75" x14ac:dyDescent="0.25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0.25800000000000001</v>
      </c>
      <c r="L69" s="18">
        <v>0.25650000000000001</v>
      </c>
      <c r="M69" s="18">
        <v>0.255</v>
      </c>
      <c r="N69" s="18">
        <v>0.2535</v>
      </c>
      <c r="O69" s="18">
        <v>0.252</v>
      </c>
    </row>
    <row r="70" spans="1:15" s="1" customFormat="1" ht="15.75" x14ac:dyDescent="0.25">
      <c r="A70" s="24"/>
      <c r="B70" s="35"/>
      <c r="C70" s="21"/>
      <c r="D70" s="21"/>
      <c r="E70" s="21"/>
    </row>
    <row r="71" spans="1:15" ht="16.5" thickBot="1" x14ac:dyDescent="0.3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ht="16.5" thickTop="1" x14ac:dyDescent="0.25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8596600</v>
      </c>
      <c r="L72" s="54">
        <v>8135600</v>
      </c>
      <c r="M72" s="54">
        <v>7690500</v>
      </c>
      <c r="N72" s="54">
        <v>7301800</v>
      </c>
      <c r="O72" s="54">
        <v>6907800</v>
      </c>
    </row>
    <row r="73" spans="1:15" ht="12" customHeight="1" x14ac:dyDescent="0.25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4"/>
      <c r="O73" s="54"/>
    </row>
    <row r="74" spans="1:15" ht="16.5" customHeight="1" x14ac:dyDescent="0.25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7853700</v>
      </c>
      <c r="L74" s="57">
        <v>7373600</v>
      </c>
      <c r="M74" s="57">
        <v>6915200</v>
      </c>
      <c r="N74" s="57">
        <v>6479800</v>
      </c>
      <c r="O74" s="57">
        <v>6032800</v>
      </c>
    </row>
    <row r="75" spans="1:15" ht="15.75" x14ac:dyDescent="0.25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33500</v>
      </c>
      <c r="L75" s="57">
        <v>31100</v>
      </c>
      <c r="M75" s="57">
        <v>23300</v>
      </c>
      <c r="N75" s="57">
        <v>19700</v>
      </c>
      <c r="O75" s="57">
        <v>16500</v>
      </c>
    </row>
    <row r="76" spans="1:15" ht="12" customHeight="1" x14ac:dyDescent="0.25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7"/>
      <c r="O76" s="57"/>
    </row>
    <row r="77" spans="1:15" ht="16.5" customHeight="1" x14ac:dyDescent="0.25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190500</v>
      </c>
      <c r="L77" s="57">
        <v>179900</v>
      </c>
      <c r="M77" s="57">
        <v>168500</v>
      </c>
      <c r="N77" s="57">
        <v>157700</v>
      </c>
      <c r="O77" s="57">
        <v>146900</v>
      </c>
    </row>
    <row r="78" spans="1:15" ht="15.75" x14ac:dyDescent="0.25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</row>
    <row r="79" spans="1:15" ht="9.75" customHeight="1" x14ac:dyDescent="0.25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7"/>
      <c r="O79" s="57"/>
    </row>
    <row r="80" spans="1:15" ht="16.5" customHeight="1" x14ac:dyDescent="0.25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41000</v>
      </c>
      <c r="L80" s="57">
        <v>40800</v>
      </c>
      <c r="M80" s="57">
        <v>40800</v>
      </c>
      <c r="N80" s="57">
        <v>40900</v>
      </c>
      <c r="O80" s="57">
        <v>40900</v>
      </c>
    </row>
    <row r="81" spans="1:15" ht="15.75" x14ac:dyDescent="0.25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26000</v>
      </c>
      <c r="M81" s="57">
        <v>25600</v>
      </c>
      <c r="N81" s="57">
        <v>25000</v>
      </c>
      <c r="O81" s="57">
        <v>24700</v>
      </c>
    </row>
    <row r="82" spans="1:15" ht="9.75" customHeight="1" x14ac:dyDescent="0.25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8"/>
      <c r="O82" s="58"/>
    </row>
    <row r="83" spans="1:15" ht="15" customHeight="1" x14ac:dyDescent="0.25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1.0051377075185621</v>
      </c>
      <c r="L83" s="58">
        <v>1.0051377075185621</v>
      </c>
      <c r="M83" s="58">
        <v>1.0051377075185621</v>
      </c>
      <c r="N83" s="58">
        <v>1.0051377075185621</v>
      </c>
      <c r="O83" s="58">
        <v>1.0051377075185621</v>
      </c>
    </row>
    <row r="84" spans="1:15" ht="15.75" x14ac:dyDescent="0.25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0.99344095825757617</v>
      </c>
      <c r="M84" s="58">
        <v>0.99344095825757617</v>
      </c>
      <c r="N84" s="58">
        <v>0.99344095825757617</v>
      </c>
      <c r="O84" s="58">
        <v>0.99344095825757617</v>
      </c>
    </row>
    <row r="85" spans="1:15" ht="12" customHeight="1" x14ac:dyDescent="0.25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7"/>
      <c r="O85" s="57"/>
    </row>
    <row r="86" spans="1:15" ht="16.5" customHeight="1" x14ac:dyDescent="0.25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339100</v>
      </c>
      <c r="L86" s="57">
        <v>343300</v>
      </c>
      <c r="M86" s="57">
        <v>353300</v>
      </c>
      <c r="N86" s="57">
        <v>390500</v>
      </c>
      <c r="O86" s="57">
        <v>429000</v>
      </c>
    </row>
    <row r="87" spans="1:15" ht="15.75" x14ac:dyDescent="0.25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73300</v>
      </c>
      <c r="L87" s="57">
        <v>78400</v>
      </c>
      <c r="M87" s="57">
        <v>79100</v>
      </c>
      <c r="N87" s="57">
        <v>83500</v>
      </c>
      <c r="O87" s="57">
        <v>89600</v>
      </c>
    </row>
    <row r="88" spans="1:15" ht="12" customHeight="1" x14ac:dyDescent="0.25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7"/>
      <c r="O88" s="57"/>
    </row>
    <row r="89" spans="1:15" ht="15" customHeight="1" x14ac:dyDescent="0.25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3130</v>
      </c>
      <c r="L89" s="57">
        <v>3090</v>
      </c>
      <c r="M89" s="57">
        <v>3050</v>
      </c>
      <c r="N89" s="57">
        <v>3260</v>
      </c>
      <c r="O89" s="57">
        <v>3460</v>
      </c>
    </row>
    <row r="90" spans="1:15" ht="15.75" x14ac:dyDescent="0.25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2090</v>
      </c>
      <c r="L90" s="57">
        <v>2050</v>
      </c>
      <c r="M90" s="57">
        <v>2010</v>
      </c>
      <c r="N90" s="57">
        <v>2120</v>
      </c>
      <c r="O90" s="57">
        <v>2240</v>
      </c>
    </row>
    <row r="91" spans="1:15" ht="13.5" customHeight="1" x14ac:dyDescent="0.25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7"/>
      <c r="O91" s="57"/>
    </row>
    <row r="92" spans="1:15" ht="15.75" customHeight="1" x14ac:dyDescent="0.25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97200</v>
      </c>
      <c r="M92" s="57">
        <v>101200</v>
      </c>
      <c r="N92" s="57">
        <v>104800</v>
      </c>
      <c r="O92" s="57">
        <v>108500</v>
      </c>
    </row>
    <row r="93" spans="1:15" ht="15.75" x14ac:dyDescent="0.25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34300</v>
      </c>
      <c r="M93" s="57">
        <v>35300</v>
      </c>
      <c r="N93" s="57">
        <v>35200</v>
      </c>
      <c r="O93" s="57">
        <v>35800</v>
      </c>
    </row>
    <row r="94" spans="1:15" ht="10.15" customHeight="1" x14ac:dyDescent="0.25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57"/>
      <c r="O94" s="57"/>
    </row>
    <row r="95" spans="1:15" ht="15.75" x14ac:dyDescent="0.25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1.1425190178157321</v>
      </c>
      <c r="L95" s="59">
        <v>1.1425190178157321</v>
      </c>
      <c r="M95" s="59">
        <v>1.1425190178157321</v>
      </c>
      <c r="N95" s="59">
        <v>1.1425190178157321</v>
      </c>
      <c r="O95" s="59">
        <v>1.1425190178157321</v>
      </c>
    </row>
    <row r="96" spans="1:15" ht="15.75" x14ac:dyDescent="0.25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57"/>
      <c r="O96" s="57"/>
    </row>
    <row r="97" spans="1:15" ht="19.5" customHeight="1" x14ac:dyDescent="0.25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218100</v>
      </c>
      <c r="L97" s="57">
        <v>221600</v>
      </c>
      <c r="M97" s="57">
        <v>227900</v>
      </c>
      <c r="N97" s="57">
        <v>235200</v>
      </c>
      <c r="O97" s="57">
        <v>243200</v>
      </c>
    </row>
    <row r="98" spans="1:15" ht="15.75" x14ac:dyDescent="0.25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78900</v>
      </c>
      <c r="L98" s="57">
        <v>87600</v>
      </c>
      <c r="M98" s="57">
        <v>91700</v>
      </c>
      <c r="N98" s="57">
        <v>93100</v>
      </c>
      <c r="O98" s="57">
        <v>96700</v>
      </c>
    </row>
    <row r="99" spans="1:15" ht="11.25" customHeight="1" x14ac:dyDescent="0.25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7"/>
      <c r="O99" s="57"/>
    </row>
    <row r="100" spans="1:15" ht="15" customHeight="1" x14ac:dyDescent="0.25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2780</v>
      </c>
      <c r="L100" s="57">
        <v>2780</v>
      </c>
      <c r="M100" s="57">
        <v>2790</v>
      </c>
      <c r="N100" s="57">
        <v>2790</v>
      </c>
      <c r="O100" s="57">
        <v>2800</v>
      </c>
    </row>
    <row r="101" spans="1:15" ht="15.75" x14ac:dyDescent="0.25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2050</v>
      </c>
      <c r="L101" s="57">
        <v>2050</v>
      </c>
      <c r="M101" s="57">
        <v>2060</v>
      </c>
      <c r="N101" s="57">
        <v>2060</v>
      </c>
      <c r="O101" s="57">
        <v>2070</v>
      </c>
    </row>
    <row r="102" spans="1:15" ht="12" customHeight="1" x14ac:dyDescent="0.25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7"/>
      <c r="O102" s="57"/>
    </row>
    <row r="103" spans="1:15" ht="18" customHeight="1" x14ac:dyDescent="0.25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77600</v>
      </c>
      <c r="M103" s="57">
        <v>79700</v>
      </c>
      <c r="N103" s="57">
        <v>82000</v>
      </c>
      <c r="O103" s="57">
        <v>84600</v>
      </c>
    </row>
    <row r="104" spans="1:15" ht="18.75" customHeight="1" x14ac:dyDescent="0.25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45000</v>
      </c>
      <c r="M104" s="57">
        <v>47000</v>
      </c>
      <c r="N104" s="57">
        <v>47600</v>
      </c>
      <c r="O104" s="57">
        <v>49300</v>
      </c>
    </row>
    <row r="105" spans="1:15" ht="13.5" customHeight="1" x14ac:dyDescent="0.25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57"/>
      <c r="O105" s="57"/>
    </row>
    <row r="106" spans="1:15" ht="15.75" x14ac:dyDescent="0.25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1.0269791877935985</v>
      </c>
      <c r="L106" s="59">
        <v>1.0269791877935985</v>
      </c>
      <c r="M106" s="59">
        <v>1.0269791877935985</v>
      </c>
      <c r="N106" s="59">
        <v>1.0269791877935985</v>
      </c>
      <c r="O106" s="59">
        <v>1.0269791877935985</v>
      </c>
    </row>
    <row r="107" spans="1:15" ht="11.25" customHeight="1" x14ac:dyDescent="0.25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7"/>
      <c r="O107" s="57"/>
    </row>
    <row r="108" spans="1:15" ht="25.15" customHeight="1" x14ac:dyDescent="0.25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</row>
    <row r="109" spans="1:15" s="7" customFormat="1" ht="13.5" customHeight="1" x14ac:dyDescent="0.25">
      <c r="A109" s="10"/>
      <c r="B109" s="15"/>
      <c r="C109" s="8"/>
      <c r="D109" s="8"/>
      <c r="E109" s="8"/>
    </row>
    <row r="110" spans="1:15" s="1" customFormat="1" ht="16.5" thickBot="1" x14ac:dyDescent="0.3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s="3" customFormat="1" ht="18.75" customHeight="1" thickTop="1" x14ac:dyDescent="0.25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13627955.463216152</v>
      </c>
      <c r="L111" s="30">
        <v>14122700</v>
      </c>
      <c r="M111" s="30">
        <v>14704100</v>
      </c>
      <c r="N111" s="30">
        <v>14539600</v>
      </c>
      <c r="O111" s="30">
        <v>14399200</v>
      </c>
    </row>
    <row r="112" spans="1:15" s="3" customFormat="1" ht="15.75" x14ac:dyDescent="0.25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13520800</v>
      </c>
      <c r="L112" s="4">
        <v>14023200</v>
      </c>
      <c r="M112" s="4">
        <v>14604600</v>
      </c>
      <c r="N112" s="4">
        <v>14440100</v>
      </c>
      <c r="O112" s="4">
        <v>14299700</v>
      </c>
    </row>
    <row r="113" spans="1:15" s="3" customFormat="1" ht="15.75" x14ac:dyDescent="0.25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13516700</v>
      </c>
      <c r="L113" s="4">
        <v>14019500</v>
      </c>
      <c r="M113" s="4">
        <v>14601300</v>
      </c>
      <c r="N113" s="4">
        <v>14437200</v>
      </c>
      <c r="O113" s="4">
        <v>14297200</v>
      </c>
    </row>
    <row r="114" spans="1:15" s="3" customFormat="1" ht="15.75" x14ac:dyDescent="0.25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4100</v>
      </c>
      <c r="L114" s="4">
        <v>3700</v>
      </c>
      <c r="M114" s="4">
        <v>3300</v>
      </c>
      <c r="N114" s="4">
        <v>2900</v>
      </c>
      <c r="O114" s="4">
        <v>2500</v>
      </c>
    </row>
    <row r="115" spans="1:15" s="3" customFormat="1" ht="10.15" customHeight="1" x14ac:dyDescent="0.25">
      <c r="A115" s="24"/>
      <c r="B115" s="21"/>
      <c r="C115" s="21"/>
      <c r="D115" s="21"/>
      <c r="E115" s="21"/>
    </row>
    <row r="116" spans="1:15" s="3" customFormat="1" ht="15.75" x14ac:dyDescent="0.25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107100</v>
      </c>
      <c r="L116" s="4">
        <v>99500</v>
      </c>
      <c r="M116" s="4">
        <v>99500</v>
      </c>
      <c r="N116" s="4">
        <v>99500</v>
      </c>
      <c r="O116" s="4">
        <v>99500</v>
      </c>
    </row>
    <row r="117" spans="1:15" s="3" customFormat="1" ht="15.75" x14ac:dyDescent="0.25">
      <c r="A117" s="24"/>
      <c r="C117" s="21"/>
      <c r="D117" s="21"/>
      <c r="E117" s="21"/>
    </row>
    <row r="118" spans="1:15" s="3" customFormat="1" ht="15.75" x14ac:dyDescent="0.25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301100</v>
      </c>
      <c r="L118" s="4">
        <v>305500</v>
      </c>
      <c r="M118" s="4">
        <v>312200</v>
      </c>
      <c r="N118" s="4">
        <v>309100</v>
      </c>
      <c r="O118" s="4">
        <v>306400</v>
      </c>
    </row>
    <row r="119" spans="1:15" s="3" customFormat="1" ht="15.75" x14ac:dyDescent="0.25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301000</v>
      </c>
      <c r="L119" s="4">
        <v>305400</v>
      </c>
      <c r="M119" s="4">
        <v>312100</v>
      </c>
      <c r="N119" s="4">
        <v>309000</v>
      </c>
      <c r="O119" s="4">
        <v>306300</v>
      </c>
    </row>
    <row r="120" spans="1:15" s="3" customFormat="1" ht="15.75" x14ac:dyDescent="0.25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</row>
    <row r="121" spans="1:15" s="3" customFormat="1" ht="15.75" x14ac:dyDescent="0.25">
      <c r="A121" s="24"/>
      <c r="C121" s="21"/>
      <c r="D121" s="21"/>
      <c r="E121" s="21"/>
    </row>
    <row r="122" spans="1:15" s="3" customFormat="1" ht="15.75" x14ac:dyDescent="0.25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218700</v>
      </c>
      <c r="L122" s="4">
        <v>221900</v>
      </c>
      <c r="M122" s="4">
        <v>226800</v>
      </c>
      <c r="N122" s="4">
        <v>224600</v>
      </c>
      <c r="O122" s="4">
        <v>222600</v>
      </c>
    </row>
    <row r="123" spans="1:15" s="3" customFormat="1" ht="15.75" x14ac:dyDescent="0.25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82400</v>
      </c>
      <c r="L123" s="4">
        <v>83600</v>
      </c>
      <c r="M123" s="4">
        <v>85400</v>
      </c>
      <c r="N123" s="4">
        <v>84500</v>
      </c>
      <c r="O123" s="4">
        <v>83800</v>
      </c>
    </row>
    <row r="124" spans="1:15" s="3" customFormat="1" ht="15.75" x14ac:dyDescent="0.25">
      <c r="A124" s="24"/>
      <c r="C124" s="21"/>
      <c r="D124" s="21"/>
      <c r="E124" s="21"/>
    </row>
    <row r="125" spans="1:15" s="3" customFormat="1" ht="15.75" x14ac:dyDescent="0.25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42980</v>
      </c>
      <c r="L125" s="4">
        <v>44440</v>
      </c>
      <c r="M125" s="4">
        <v>45290</v>
      </c>
      <c r="N125" s="4">
        <v>45220</v>
      </c>
      <c r="O125" s="4">
        <v>45180</v>
      </c>
    </row>
    <row r="126" spans="1:15" s="3" customFormat="1" ht="15.75" x14ac:dyDescent="0.25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42980</v>
      </c>
      <c r="L126" s="4">
        <v>44440</v>
      </c>
      <c r="M126" s="4">
        <v>45290</v>
      </c>
      <c r="N126" s="4">
        <v>45220</v>
      </c>
      <c r="O126" s="4">
        <v>45180</v>
      </c>
    </row>
    <row r="127" spans="1:15" s="3" customFormat="1" ht="15.75" x14ac:dyDescent="0.25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43190</v>
      </c>
      <c r="L127" s="4">
        <v>44670</v>
      </c>
      <c r="M127" s="4">
        <v>45900</v>
      </c>
      <c r="N127" s="4">
        <v>46400</v>
      </c>
      <c r="O127" s="4">
        <v>46900</v>
      </c>
    </row>
    <row r="128" spans="1:15" s="3" customFormat="1" ht="12" customHeight="1" x14ac:dyDescent="0.25">
      <c r="A128" s="24"/>
      <c r="B128" s="21"/>
      <c r="C128" s="21"/>
      <c r="D128" s="21"/>
      <c r="E128" s="21"/>
    </row>
    <row r="129" spans="1:15" s="3" customFormat="1" ht="13.5" customHeight="1" x14ac:dyDescent="0.25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43840</v>
      </c>
      <c r="L129" s="4">
        <v>45330</v>
      </c>
      <c r="M129" s="4">
        <v>46200</v>
      </c>
      <c r="N129" s="4">
        <v>46120</v>
      </c>
      <c r="O129" s="4">
        <v>46080</v>
      </c>
    </row>
    <row r="130" spans="1:15" s="3" customFormat="1" ht="16.5" customHeight="1" x14ac:dyDescent="0.25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40680</v>
      </c>
      <c r="L130" s="4">
        <v>42060</v>
      </c>
      <c r="M130" s="4">
        <v>42860</v>
      </c>
      <c r="N130" s="4">
        <v>42840</v>
      </c>
      <c r="O130" s="4">
        <v>42790</v>
      </c>
    </row>
    <row r="131" spans="1:15" s="3" customFormat="1" ht="10.15" customHeight="1" x14ac:dyDescent="0.25">
      <c r="A131" s="24"/>
      <c r="B131" s="21"/>
      <c r="C131" s="21"/>
      <c r="D131" s="21"/>
      <c r="E131" s="21"/>
    </row>
    <row r="132" spans="1:15" s="3" customFormat="1" ht="15.75" x14ac:dyDescent="0.25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1.0448966</v>
      </c>
      <c r="L132" s="34">
        <v>1.0329999999999999</v>
      </c>
      <c r="M132" s="34">
        <v>1.0329999999999999</v>
      </c>
      <c r="N132" s="34">
        <v>1.0329999999999999</v>
      </c>
      <c r="O132" s="34">
        <v>1.0329999999999999</v>
      </c>
    </row>
    <row r="133" spans="1:15" s="3" customFormat="1" ht="12.75" customHeight="1" x14ac:dyDescent="0.25">
      <c r="A133" s="24"/>
      <c r="C133" s="21"/>
      <c r="D133" s="21"/>
      <c r="E133" s="21"/>
    </row>
    <row r="134" spans="1:15" s="3" customFormat="1" ht="15.75" x14ac:dyDescent="0.25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3500</v>
      </c>
      <c r="L134" s="4">
        <v>3200</v>
      </c>
      <c r="M134" s="4">
        <v>3200</v>
      </c>
      <c r="N134" s="4">
        <v>3200</v>
      </c>
      <c r="O134" s="4">
        <v>3200</v>
      </c>
    </row>
    <row r="135" spans="1:15" s="3" customFormat="1" ht="19.5" customHeight="1" x14ac:dyDescent="0.25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29200</v>
      </c>
      <c r="L135" s="4">
        <v>29200</v>
      </c>
      <c r="M135" s="4">
        <v>29200</v>
      </c>
      <c r="N135" s="4">
        <v>29200</v>
      </c>
      <c r="O135" s="4">
        <v>29200</v>
      </c>
    </row>
    <row r="136" spans="1:15" s="7" customFormat="1" ht="9.75" customHeight="1" x14ac:dyDescent="0.25">
      <c r="A136" s="10"/>
      <c r="B136" s="15"/>
      <c r="C136" s="8"/>
      <c r="D136" s="8"/>
      <c r="E136" s="8"/>
    </row>
    <row r="137" spans="1:15" s="3" customFormat="1" ht="16.5" thickBot="1" x14ac:dyDescent="0.3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s="3" customFormat="1" ht="16.5" thickTop="1" x14ac:dyDescent="0.25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1236838.924301862</v>
      </c>
      <c r="L138" s="30">
        <v>1347200</v>
      </c>
      <c r="M138" s="30">
        <v>1415900</v>
      </c>
      <c r="N138" s="30">
        <v>1427900</v>
      </c>
      <c r="O138" s="30">
        <v>1450600</v>
      </c>
    </row>
    <row r="139" spans="1:15" s="3" customFormat="1" ht="15.75" x14ac:dyDescent="0.25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1236800</v>
      </c>
      <c r="L139" s="4">
        <v>1347200</v>
      </c>
      <c r="M139" s="4">
        <v>1415900</v>
      </c>
      <c r="N139" s="4">
        <v>1427900</v>
      </c>
      <c r="O139" s="4">
        <v>1450600</v>
      </c>
    </row>
    <row r="140" spans="1:15" s="3" customFormat="1" ht="15.75" x14ac:dyDescent="0.25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739200</v>
      </c>
      <c r="L140" s="4">
        <v>782800</v>
      </c>
      <c r="M140" s="4">
        <v>785000</v>
      </c>
      <c r="N140" s="4">
        <v>760700</v>
      </c>
      <c r="O140" s="4">
        <v>744100</v>
      </c>
    </row>
    <row r="141" spans="1:15" s="3" customFormat="1" ht="15.75" x14ac:dyDescent="0.25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497600</v>
      </c>
      <c r="L141" s="4">
        <v>564400</v>
      </c>
      <c r="M141" s="4">
        <v>630900</v>
      </c>
      <c r="N141" s="4">
        <v>667100</v>
      </c>
      <c r="O141" s="4">
        <v>706500</v>
      </c>
    </row>
    <row r="142" spans="1:15" s="3" customFormat="1" ht="15.75" x14ac:dyDescent="0.25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s="3" customFormat="1" ht="15.75" x14ac:dyDescent="0.25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24800</v>
      </c>
      <c r="M143" s="4">
        <v>26000</v>
      </c>
      <c r="N143" s="4">
        <v>26700</v>
      </c>
      <c r="O143" s="4">
        <v>27200</v>
      </c>
    </row>
    <row r="144" spans="1:15" s="3" customFormat="1" ht="15.75" x14ac:dyDescent="0.25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6400</v>
      </c>
      <c r="M144" s="4">
        <v>6200</v>
      </c>
      <c r="N144" s="4">
        <v>5900</v>
      </c>
      <c r="O144" s="4">
        <v>5700</v>
      </c>
    </row>
    <row r="145" spans="1:20" s="3" customFormat="1" ht="15.75" x14ac:dyDescent="0.25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18500</v>
      </c>
      <c r="M145" s="4">
        <v>19800</v>
      </c>
      <c r="N145" s="4">
        <v>20800</v>
      </c>
      <c r="O145" s="4">
        <v>21500</v>
      </c>
    </row>
    <row r="146" spans="1:20" s="3" customFormat="1" ht="15.75" x14ac:dyDescent="0.25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20" s="3" customFormat="1" ht="15.75" x14ac:dyDescent="0.25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48610</v>
      </c>
      <c r="L147" s="4">
        <v>51750</v>
      </c>
      <c r="M147" s="4">
        <v>52000</v>
      </c>
      <c r="N147" s="4">
        <v>50960</v>
      </c>
      <c r="O147" s="4">
        <v>50840</v>
      </c>
    </row>
    <row r="148" spans="1:20" s="3" customFormat="1" ht="15.75" x14ac:dyDescent="0.25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109630</v>
      </c>
      <c r="L148" s="4">
        <v>117310</v>
      </c>
      <c r="M148" s="4">
        <v>121410</v>
      </c>
      <c r="N148" s="4">
        <v>122130</v>
      </c>
      <c r="O148" s="4">
        <v>124480</v>
      </c>
    </row>
    <row r="149" spans="1:20" s="3" customFormat="1" ht="15.75" x14ac:dyDescent="0.25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26610</v>
      </c>
      <c r="L149" s="4">
        <v>29150</v>
      </c>
      <c r="M149" s="4">
        <v>30380</v>
      </c>
      <c r="N149" s="4">
        <v>30610</v>
      </c>
      <c r="O149" s="4">
        <v>31320</v>
      </c>
    </row>
    <row r="150" spans="1:20" s="3" customFormat="1" ht="15.75" x14ac:dyDescent="0.25">
      <c r="A150" s="24"/>
      <c r="C150" s="71"/>
      <c r="D150" s="71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20" s="3" customFormat="1" ht="25.15" customHeight="1" x14ac:dyDescent="0.25">
      <c r="A151" s="24"/>
      <c r="B151" s="35"/>
      <c r="C151" s="70" t="s">
        <v>98</v>
      </c>
      <c r="D151" s="70"/>
      <c r="E151" s="70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1.0569869999999999</v>
      </c>
      <c r="L151" s="34">
        <v>1.048</v>
      </c>
      <c r="M151" s="34">
        <v>1.048</v>
      </c>
      <c r="N151" s="34">
        <v>1.048</v>
      </c>
      <c r="O151" s="34">
        <v>1.048</v>
      </c>
    </row>
    <row r="152" spans="1:20" s="3" customFormat="1" ht="15.75" x14ac:dyDescent="0.25">
      <c r="A152" s="24"/>
      <c r="B152" s="35"/>
      <c r="C152" s="21"/>
      <c r="D152" s="21"/>
      <c r="E152" s="21"/>
    </row>
    <row r="153" spans="1:20" s="3" customFormat="1" ht="15.75" x14ac:dyDescent="0.25">
      <c r="A153" s="24"/>
      <c r="B153" s="35"/>
      <c r="C153" s="21" t="s">
        <v>92</v>
      </c>
      <c r="D153" s="21"/>
      <c r="E153" s="21"/>
    </row>
    <row r="154" spans="1:20" s="3" customFormat="1" ht="15.75" x14ac:dyDescent="0.25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13600</v>
      </c>
      <c r="L154" s="4">
        <v>14000</v>
      </c>
      <c r="M154" s="4">
        <v>14700</v>
      </c>
      <c r="N154" s="4">
        <v>15200</v>
      </c>
      <c r="O154" s="4">
        <v>15600</v>
      </c>
      <c r="P154" s="30"/>
      <c r="Q154" s="30"/>
      <c r="R154" s="30"/>
      <c r="S154" s="30"/>
      <c r="T154" s="30"/>
    </row>
    <row r="155" spans="1:20" s="3" customFormat="1" ht="15.75" x14ac:dyDescent="0.25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10500</v>
      </c>
      <c r="L155" s="4">
        <v>10800</v>
      </c>
      <c r="M155" s="4">
        <v>11300</v>
      </c>
      <c r="N155" s="4">
        <v>11500</v>
      </c>
      <c r="O155" s="4">
        <v>11600</v>
      </c>
      <c r="P155" s="30"/>
      <c r="Q155" s="30"/>
      <c r="R155" s="30"/>
      <c r="S155" s="30"/>
      <c r="T155" s="30"/>
    </row>
    <row r="156" spans="1:20" s="3" customFormat="1" ht="15.75" x14ac:dyDescent="0.25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30"/>
      <c r="Q156" s="30"/>
      <c r="R156" s="30"/>
      <c r="S156" s="30"/>
      <c r="T156" s="30"/>
    </row>
    <row r="157" spans="1:20" s="3" customFormat="1" ht="15.75" x14ac:dyDescent="0.25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52500</v>
      </c>
      <c r="L157" s="4">
        <v>53700</v>
      </c>
      <c r="M157" s="4">
        <v>54300</v>
      </c>
      <c r="N157" s="4">
        <v>54300</v>
      </c>
      <c r="O157" s="4">
        <v>53200</v>
      </c>
      <c r="P157" s="30"/>
      <c r="Q157" s="30"/>
      <c r="R157" s="30"/>
      <c r="S157" s="30"/>
      <c r="T157" s="30"/>
    </row>
    <row r="158" spans="1:20" s="3" customFormat="1" ht="15.75" x14ac:dyDescent="0.25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36200</v>
      </c>
      <c r="L158" s="4">
        <v>37000</v>
      </c>
      <c r="M158" s="4">
        <v>37500</v>
      </c>
      <c r="N158" s="4">
        <v>37500</v>
      </c>
      <c r="O158" s="4">
        <v>36800</v>
      </c>
      <c r="P158" s="4"/>
      <c r="Q158" s="4"/>
      <c r="R158" s="4"/>
      <c r="S158" s="4"/>
      <c r="T158" s="4"/>
    </row>
    <row r="159" spans="1:20" s="3" customFormat="1" ht="15.75" x14ac:dyDescent="0.25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75" x14ac:dyDescent="0.25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808000</v>
      </c>
      <c r="L160" s="4">
        <v>881000</v>
      </c>
      <c r="M160" s="4">
        <v>926000</v>
      </c>
      <c r="N160" s="4">
        <v>937000</v>
      </c>
      <c r="O160" s="4">
        <v>957000</v>
      </c>
      <c r="P160" s="4"/>
      <c r="Q160" s="4"/>
      <c r="R160" s="4"/>
      <c r="S160" s="4"/>
      <c r="T160" s="4"/>
    </row>
    <row r="161" spans="1:20" s="3" customFormat="1" ht="15.75" x14ac:dyDescent="0.25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429000</v>
      </c>
      <c r="L161" s="4">
        <v>467000</v>
      </c>
      <c r="M161" s="4">
        <v>490000</v>
      </c>
      <c r="N161" s="4">
        <v>491000</v>
      </c>
      <c r="O161" s="4">
        <v>494000</v>
      </c>
      <c r="P161" s="4"/>
      <c r="Q161" s="4"/>
      <c r="R161" s="4"/>
      <c r="S161" s="4"/>
      <c r="T161" s="4"/>
    </row>
    <row r="162" spans="1:20" ht="15.75" x14ac:dyDescent="0.25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11"/>
      <c r="S162" s="11"/>
      <c r="T162" s="11"/>
    </row>
    <row r="163" spans="1:20" ht="16.5" thickBot="1" x14ac:dyDescent="0.25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11"/>
      <c r="Q163" s="11"/>
      <c r="R163" s="11"/>
      <c r="S163" s="11"/>
      <c r="T163" s="11"/>
    </row>
    <row r="164" spans="1:20" ht="16.5" thickTop="1" x14ac:dyDescent="0.25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6051000</v>
      </c>
      <c r="L164" s="30">
        <v>6050000</v>
      </c>
      <c r="M164" s="30">
        <v>6093000</v>
      </c>
      <c r="N164" s="30">
        <v>5884000</v>
      </c>
      <c r="O164" s="30">
        <v>5919000</v>
      </c>
      <c r="P164" s="11"/>
      <c r="Q164" s="11"/>
      <c r="R164" s="11"/>
      <c r="S164" s="11"/>
      <c r="T164" s="11"/>
    </row>
    <row r="165" spans="1:20" ht="15.75" x14ac:dyDescent="0.25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1"/>
      <c r="Q165" s="11"/>
      <c r="R165" s="11"/>
      <c r="S165" s="11"/>
      <c r="T165" s="11"/>
    </row>
    <row r="166" spans="1:20" ht="18.75" x14ac:dyDescent="0.25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0.57399999999999995</v>
      </c>
      <c r="L166" s="38">
        <v>0.57099999999999995</v>
      </c>
      <c r="M166" s="38">
        <v>0.56799999999999995</v>
      </c>
      <c r="N166" s="38">
        <v>0.56499999999999995</v>
      </c>
      <c r="O166" s="38">
        <v>0.56200000000000006</v>
      </c>
      <c r="P166" s="11"/>
      <c r="Q166" s="11"/>
      <c r="R166" s="11"/>
      <c r="S166" s="11"/>
      <c r="T166" s="11"/>
    </row>
    <row r="167" spans="1:20" ht="15.75" x14ac:dyDescent="0.25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0.67900000000000005</v>
      </c>
      <c r="L167" s="38">
        <v>0.68100000000000005</v>
      </c>
      <c r="M167" s="38">
        <v>0.68200000000000005</v>
      </c>
      <c r="N167" s="38">
        <v>0.68200000000000005</v>
      </c>
      <c r="O167" s="38">
        <v>0.68300000000000005</v>
      </c>
      <c r="P167" s="11"/>
      <c r="Q167" s="11"/>
      <c r="R167" s="11"/>
      <c r="S167" s="11"/>
      <c r="T167" s="11"/>
    </row>
    <row r="168" spans="1:20" ht="15.75" x14ac:dyDescent="0.25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0.45800000000000002</v>
      </c>
      <c r="L168" s="38">
        <v>0.45</v>
      </c>
      <c r="M168" s="38">
        <v>0.442</v>
      </c>
      <c r="N168" s="38">
        <v>0.435</v>
      </c>
      <c r="O168" s="38">
        <v>0.42699999999999999</v>
      </c>
      <c r="P168" s="11"/>
      <c r="Q168" s="11"/>
      <c r="R168" s="11"/>
      <c r="S168" s="11"/>
      <c r="T168" s="11"/>
    </row>
    <row r="169" spans="1:20" ht="15.75" x14ac:dyDescent="0.25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1"/>
      <c r="Q169" s="11"/>
      <c r="R169" s="11"/>
      <c r="S169" s="11"/>
      <c r="T169" s="11"/>
    </row>
    <row r="170" spans="1:20" ht="15.75" x14ac:dyDescent="0.25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1234200</v>
      </c>
      <c r="L170" s="4">
        <v>1238800</v>
      </c>
      <c r="M170" s="4">
        <v>1247600</v>
      </c>
      <c r="N170" s="4">
        <v>1205600</v>
      </c>
      <c r="O170" s="4">
        <v>1212600</v>
      </c>
      <c r="P170" s="11"/>
      <c r="Q170" s="11"/>
      <c r="R170" s="11"/>
      <c r="S170" s="11"/>
      <c r="T170" s="11"/>
    </row>
    <row r="171" spans="1:20" ht="15.75" x14ac:dyDescent="0.25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765400</v>
      </c>
      <c r="L171" s="4">
        <v>777600</v>
      </c>
      <c r="M171" s="4">
        <v>789200</v>
      </c>
      <c r="N171" s="4">
        <v>766100</v>
      </c>
      <c r="O171" s="4">
        <v>776000</v>
      </c>
      <c r="P171" s="11"/>
      <c r="Q171" s="11"/>
      <c r="R171" s="11"/>
      <c r="S171" s="11"/>
      <c r="T171" s="11"/>
    </row>
    <row r="172" spans="1:20" ht="15.75" x14ac:dyDescent="0.25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468700</v>
      </c>
      <c r="L172" s="4">
        <v>461300</v>
      </c>
      <c r="M172" s="4">
        <v>458400</v>
      </c>
      <c r="N172" s="4">
        <v>439600</v>
      </c>
      <c r="O172" s="4">
        <v>436600</v>
      </c>
      <c r="P172" s="11"/>
      <c r="Q172" s="11"/>
      <c r="R172" s="11"/>
      <c r="S172" s="11"/>
      <c r="T172" s="11"/>
    </row>
    <row r="173" spans="1:20" ht="15.75" x14ac:dyDescent="0.25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1"/>
      <c r="Q173" s="11"/>
      <c r="R173" s="11"/>
      <c r="S173" s="11"/>
      <c r="T173" s="11"/>
    </row>
    <row r="174" spans="1:20" ht="15.75" x14ac:dyDescent="0.25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4">
        <v>4900</v>
      </c>
      <c r="P174" s="11"/>
      <c r="Q174" s="11"/>
      <c r="R174" s="11"/>
      <c r="S174" s="11"/>
      <c r="T174" s="11"/>
    </row>
    <row r="175" spans="1:20" ht="15.75" x14ac:dyDescent="0.25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5200</v>
      </c>
      <c r="P175" s="11"/>
      <c r="Q175" s="11"/>
      <c r="R175" s="11"/>
      <c r="S175" s="11"/>
      <c r="T175" s="11"/>
    </row>
    <row r="176" spans="1:20" ht="15.75" x14ac:dyDescent="0.25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11"/>
      <c r="Q176" s="11"/>
      <c r="R176" s="11"/>
      <c r="S176" s="11"/>
      <c r="T176" s="11"/>
    </row>
    <row r="177" spans="1:20" ht="15.75" x14ac:dyDescent="0.25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11"/>
      <c r="Q177" s="11"/>
      <c r="R177" s="11"/>
      <c r="S177" s="11"/>
      <c r="T177" s="11"/>
    </row>
    <row r="178" spans="1:20" ht="15.75" x14ac:dyDescent="0.25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1.0054623683915582</v>
      </c>
      <c r="L178" s="39">
        <v>1.0009515296716334</v>
      </c>
      <c r="M178" s="39">
        <v>1.0009515296716334</v>
      </c>
      <c r="N178" s="39">
        <v>1.0009515296716334</v>
      </c>
      <c r="O178" s="39">
        <v>1.0009515296716334</v>
      </c>
      <c r="P178" s="11"/>
      <c r="Q178" s="11"/>
      <c r="R178" s="11"/>
      <c r="S178" s="11"/>
      <c r="T178" s="11"/>
    </row>
    <row r="179" spans="1:20" ht="15.75" x14ac:dyDescent="0.25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  <c r="R179" s="11"/>
      <c r="S179" s="11"/>
      <c r="T179" s="11"/>
    </row>
    <row r="180" spans="1:20" ht="15.75" x14ac:dyDescent="0.25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  <c r="R180" s="11"/>
      <c r="S180" s="11"/>
      <c r="T180" s="11"/>
    </row>
    <row r="181" spans="1:20" ht="15.75" x14ac:dyDescent="0.25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11"/>
      <c r="S181" s="11"/>
      <c r="T181" s="11"/>
    </row>
    <row r="182" spans="1:20" ht="15.75" x14ac:dyDescent="0.25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  <c r="R182" s="11"/>
      <c r="S182" s="11"/>
      <c r="T182" s="11"/>
    </row>
    <row r="183" spans="1:20" ht="16.5" thickBot="1" x14ac:dyDescent="0.3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11"/>
      <c r="Q183" s="11"/>
      <c r="R183" s="11"/>
      <c r="S183" s="11"/>
      <c r="T183" s="11"/>
    </row>
    <row r="184" spans="1:20" ht="16.5" thickTop="1" x14ac:dyDescent="0.25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764000</v>
      </c>
      <c r="L184" s="30">
        <v>727000</v>
      </c>
      <c r="M184" s="30">
        <v>773000</v>
      </c>
      <c r="N184" s="30">
        <v>769000</v>
      </c>
      <c r="O184" s="30">
        <v>784000</v>
      </c>
      <c r="P184" s="11"/>
      <c r="Q184" s="11"/>
      <c r="R184" s="11"/>
      <c r="S184" s="11"/>
      <c r="T184" s="11"/>
    </row>
    <row r="185" spans="1:20" ht="15.75" x14ac:dyDescent="0.25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  <c r="R185" s="11"/>
      <c r="S185" s="11"/>
      <c r="T185" s="11"/>
    </row>
    <row r="186" spans="1:20" x14ac:dyDescent="0.2">
      <c r="N186" s="11"/>
      <c r="O186" s="11"/>
      <c r="P186" s="11"/>
      <c r="Q186" s="11"/>
      <c r="R186" s="11"/>
      <c r="S186" s="11"/>
      <c r="T186" s="11"/>
    </row>
    <row r="187" spans="1:20" s="1" customFormat="1" ht="49.5" customHeight="1" x14ac:dyDescent="0.2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4"/>
      <c r="Q188" s="4"/>
      <c r="R188" s="4"/>
      <c r="S188" s="4"/>
      <c r="T188" s="4"/>
    </row>
    <row r="189" spans="1:20" s="3" customFormat="1" ht="16.5" thickTop="1" x14ac:dyDescent="0.25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1079461</v>
      </c>
      <c r="L189" s="30">
        <v>1096300</v>
      </c>
      <c r="M189" s="30">
        <v>1108700</v>
      </c>
      <c r="N189" s="30">
        <v>1123200</v>
      </c>
      <c r="O189" s="30">
        <v>1144600</v>
      </c>
      <c r="P189" s="4"/>
      <c r="Q189" s="4"/>
      <c r="R189" s="4"/>
      <c r="S189" s="4"/>
      <c r="T189" s="4"/>
    </row>
    <row r="190" spans="1:20" s="3" customFormat="1" ht="12" customHeight="1" x14ac:dyDescent="0.25">
      <c r="A190" s="24"/>
      <c r="B190" s="21"/>
      <c r="C190" s="21"/>
      <c r="D190" s="21"/>
      <c r="E190" s="21"/>
      <c r="P190" s="34"/>
      <c r="Q190" s="34"/>
      <c r="R190" s="34"/>
      <c r="S190" s="34"/>
      <c r="T190" s="34"/>
    </row>
    <row r="191" spans="1:20" s="3" customFormat="1" ht="18" customHeight="1" x14ac:dyDescent="0.25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846962</v>
      </c>
      <c r="L191" s="4">
        <v>860900</v>
      </c>
      <c r="M191" s="4">
        <v>878800</v>
      </c>
      <c r="N191" s="4">
        <v>906800</v>
      </c>
      <c r="O191" s="4">
        <v>937300</v>
      </c>
    </row>
    <row r="192" spans="1:20" s="3" customFormat="1" ht="15.75" x14ac:dyDescent="0.25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232499</v>
      </c>
      <c r="L192" s="4">
        <v>235400</v>
      </c>
      <c r="M192" s="4">
        <v>229900</v>
      </c>
      <c r="N192" s="4">
        <v>216400</v>
      </c>
      <c r="O192" s="4">
        <v>207300</v>
      </c>
    </row>
    <row r="193" spans="1:20" s="3" customFormat="1" ht="9" customHeight="1" x14ac:dyDescent="0.25">
      <c r="A193" s="24"/>
      <c r="B193" s="21"/>
      <c r="C193" s="21"/>
      <c r="D193" s="21"/>
      <c r="E193" s="21"/>
      <c r="P193" s="4"/>
      <c r="Q193" s="4"/>
      <c r="R193" s="4"/>
      <c r="S193" s="4"/>
      <c r="T193" s="4"/>
    </row>
    <row r="194" spans="1:20" s="3" customFormat="1" ht="15.75" customHeight="1" x14ac:dyDescent="0.25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22200</v>
      </c>
      <c r="M194" s="4">
        <v>22100</v>
      </c>
      <c r="N194" s="4">
        <v>21900</v>
      </c>
      <c r="O194" s="4">
        <v>21600</v>
      </c>
      <c r="P194" s="4"/>
      <c r="Q194" s="4"/>
      <c r="R194" s="4"/>
      <c r="S194" s="4"/>
      <c r="T194" s="4"/>
    </row>
    <row r="195" spans="1:20" s="3" customFormat="1" ht="15.75" x14ac:dyDescent="0.25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12200</v>
      </c>
      <c r="L195" s="4">
        <v>11700</v>
      </c>
      <c r="M195" s="4">
        <v>11300</v>
      </c>
      <c r="N195" s="4">
        <v>10900</v>
      </c>
      <c r="O195" s="4">
        <v>10400</v>
      </c>
    </row>
    <row r="196" spans="1:20" s="3" customFormat="1" ht="9" customHeight="1" x14ac:dyDescent="0.25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25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36200</v>
      </c>
      <c r="L197" s="4">
        <v>37200</v>
      </c>
      <c r="M197" s="4">
        <v>38700</v>
      </c>
      <c r="N197" s="4">
        <v>40200</v>
      </c>
      <c r="O197" s="4">
        <v>42100</v>
      </c>
      <c r="P197" s="4"/>
      <c r="Q197" s="4"/>
      <c r="R197" s="4"/>
      <c r="S197" s="4"/>
      <c r="T197" s="4"/>
    </row>
    <row r="198" spans="1:20" s="3" customFormat="1" ht="15.75" x14ac:dyDescent="0.25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18000</v>
      </c>
      <c r="L198" s="4">
        <v>19400</v>
      </c>
      <c r="M198" s="4">
        <v>19700</v>
      </c>
      <c r="N198" s="4">
        <v>19400</v>
      </c>
      <c r="O198" s="4">
        <v>19400</v>
      </c>
    </row>
    <row r="199" spans="1:20" s="3" customFormat="1" ht="9" customHeight="1" x14ac:dyDescent="0.25">
      <c r="A199" s="24"/>
      <c r="B199" s="21"/>
      <c r="C199" s="21"/>
      <c r="D199" s="21"/>
      <c r="E199" s="21"/>
      <c r="P199" s="4"/>
      <c r="Q199" s="4"/>
      <c r="R199" s="4"/>
      <c r="S199" s="4"/>
      <c r="T199" s="4"/>
    </row>
    <row r="200" spans="1:20" s="3" customFormat="1" ht="18" customHeight="1" x14ac:dyDescent="0.25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3">
        <v>1.0387390000000001</v>
      </c>
      <c r="J200" s="3">
        <v>1.037113</v>
      </c>
      <c r="K200" s="3">
        <v>1.041695</v>
      </c>
      <c r="L200" s="3">
        <v>1.04</v>
      </c>
      <c r="M200" s="3">
        <v>1.03</v>
      </c>
      <c r="N200" s="3">
        <v>1.03</v>
      </c>
      <c r="O200" s="3">
        <v>1.03</v>
      </c>
      <c r="P200" s="4"/>
      <c r="Q200" s="4"/>
      <c r="R200" s="4"/>
      <c r="S200" s="4"/>
      <c r="T200" s="4"/>
    </row>
    <row r="201" spans="1:20" s="3" customFormat="1" ht="18" customHeight="1" x14ac:dyDescent="0.25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1.0610983121100321</v>
      </c>
      <c r="L201" s="42">
        <v>1.0342670848011757</v>
      </c>
      <c r="M201" s="42">
        <v>1.03</v>
      </c>
      <c r="N201" s="42">
        <v>1.03</v>
      </c>
      <c r="O201" s="42">
        <v>1.03</v>
      </c>
    </row>
    <row r="202" spans="1:20" s="7" customFormat="1" ht="12" customHeight="1" x14ac:dyDescent="0.25">
      <c r="A202" s="10"/>
      <c r="B202" s="15"/>
      <c r="C202" s="8"/>
      <c r="D202" s="8"/>
      <c r="E202" s="8"/>
    </row>
    <row r="203" spans="1:20" ht="15" customHeight="1" thickBot="1" x14ac:dyDescent="0.3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20" ht="16.5" thickTop="1" x14ac:dyDescent="0.25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8000800</v>
      </c>
      <c r="N204" s="43">
        <v>7922300</v>
      </c>
      <c r="O204" s="43">
        <v>8001900</v>
      </c>
    </row>
    <row r="205" spans="1:20" ht="15.75" x14ac:dyDescent="0.25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7722300</v>
      </c>
      <c r="K205" s="44">
        <v>7985400</v>
      </c>
      <c r="L205" s="44">
        <v>8198300</v>
      </c>
      <c r="M205" s="44">
        <v>8349600</v>
      </c>
      <c r="N205" s="44">
        <v>8540100</v>
      </c>
      <c r="O205" s="44">
        <v>8941700</v>
      </c>
    </row>
    <row r="206" spans="1:20" ht="15.75" x14ac:dyDescent="0.25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1:20" ht="15.75" x14ac:dyDescent="0.25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1:20" ht="15.75" x14ac:dyDescent="0.25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2337400</v>
      </c>
      <c r="K208" s="44">
        <v>2254100</v>
      </c>
      <c r="L208" s="44">
        <v>2293000</v>
      </c>
      <c r="M208" s="44">
        <v>2349000</v>
      </c>
      <c r="N208" s="44">
        <v>2368200</v>
      </c>
      <c r="O208" s="44">
        <v>2431100</v>
      </c>
    </row>
    <row r="209" spans="1:16" ht="15.75" x14ac:dyDescent="0.25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</row>
    <row r="210" spans="1:16" ht="14.25" customHeight="1" x14ac:dyDescent="0.25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3021500</v>
      </c>
      <c r="K210" s="44">
        <v>3422700</v>
      </c>
      <c r="L210" s="44">
        <v>3656000</v>
      </c>
      <c r="M210" s="44">
        <v>3665400</v>
      </c>
      <c r="N210" s="44">
        <v>3713400</v>
      </c>
      <c r="O210" s="44">
        <v>3903500</v>
      </c>
    </row>
    <row r="211" spans="1:16" ht="15.75" x14ac:dyDescent="0.25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2363400</v>
      </c>
      <c r="K211" s="44">
        <v>2308600</v>
      </c>
      <c r="L211" s="44">
        <v>2249300</v>
      </c>
      <c r="M211" s="44">
        <v>2335100</v>
      </c>
      <c r="N211" s="44">
        <v>2458500</v>
      </c>
      <c r="O211" s="44">
        <v>2607100</v>
      </c>
    </row>
    <row r="212" spans="1:16" ht="15.75" x14ac:dyDescent="0.25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</row>
    <row r="213" spans="1:16" s="14" customFormat="1" ht="18.75" x14ac:dyDescent="0.25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41742400</v>
      </c>
      <c r="K213" s="4">
        <v>43164100</v>
      </c>
      <c r="L213" s="4">
        <v>44315000</v>
      </c>
      <c r="M213" s="4">
        <v>45133100</v>
      </c>
      <c r="N213" s="4">
        <v>46162700</v>
      </c>
      <c r="O213" s="4">
        <v>48333200</v>
      </c>
    </row>
    <row r="214" spans="1:16" ht="18.75" x14ac:dyDescent="0.25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365937</v>
      </c>
      <c r="K214" s="4">
        <v>356887</v>
      </c>
      <c r="L214" s="4">
        <v>351408</v>
      </c>
      <c r="M214" s="4">
        <v>348468</v>
      </c>
      <c r="N214" s="4">
        <v>346633</v>
      </c>
      <c r="O214" s="4">
        <v>350538</v>
      </c>
    </row>
    <row r="215" spans="1:16" ht="18.75" x14ac:dyDescent="0.25">
      <c r="A215" s="13"/>
      <c r="B215" s="35"/>
      <c r="C215" s="21"/>
      <c r="D215" s="69" t="s">
        <v>131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356887</v>
      </c>
      <c r="L215" s="4">
        <v>351408</v>
      </c>
      <c r="M215" s="4">
        <v>348468</v>
      </c>
      <c r="N215" s="4">
        <v>346633</v>
      </c>
      <c r="O215" s="4">
        <v>350538</v>
      </c>
    </row>
    <row r="216" spans="1:16" s="7" customFormat="1" ht="49.5" customHeight="1" x14ac:dyDescent="0.2">
      <c r="A216" s="28" t="s">
        <v>132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5" thickBot="1" x14ac:dyDescent="0.3">
      <c r="A217" s="24"/>
      <c r="B217" s="31" t="s">
        <v>132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"/>
    </row>
    <row r="218" spans="1:16" ht="16.5" thickTop="1" x14ac:dyDescent="0.25">
      <c r="A218" s="10"/>
      <c r="B218" s="21"/>
      <c r="C218" s="24" t="s">
        <v>133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371246500</v>
      </c>
      <c r="K218" s="30">
        <v>384247100</v>
      </c>
      <c r="L218" s="30">
        <v>393659000</v>
      </c>
      <c r="M218" s="30">
        <v>410756000</v>
      </c>
      <c r="N218" s="30">
        <v>425393000</v>
      </c>
      <c r="O218" s="30">
        <v>446821000</v>
      </c>
    </row>
    <row r="219" spans="1:16" ht="15.75" x14ac:dyDescent="0.25">
      <c r="A219" s="10"/>
      <c r="B219" s="21"/>
      <c r="C219" s="21" t="s">
        <v>134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347769500</v>
      </c>
      <c r="K219" s="4">
        <v>360859100</v>
      </c>
      <c r="L219" s="4">
        <v>366299000</v>
      </c>
      <c r="M219" s="4">
        <v>379516000</v>
      </c>
      <c r="N219" s="4">
        <v>391149000</v>
      </c>
      <c r="O219" s="4">
        <v>408732000</v>
      </c>
    </row>
    <row r="220" spans="1:16" ht="15.75" x14ac:dyDescent="0.25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6" ht="15.75" x14ac:dyDescent="0.25">
      <c r="A221" s="10"/>
      <c r="B221" s="21"/>
      <c r="C221" s="21" t="s">
        <v>135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345035000</v>
      </c>
      <c r="K221" s="4">
        <v>358206000</v>
      </c>
      <c r="L221" s="4">
        <v>363537000</v>
      </c>
      <c r="M221" s="4">
        <v>376689000</v>
      </c>
      <c r="N221" s="4">
        <v>388216000</v>
      </c>
      <c r="O221" s="4">
        <v>405712000</v>
      </c>
    </row>
    <row r="222" spans="1:16" ht="15.75" x14ac:dyDescent="0.25">
      <c r="A222" s="10"/>
      <c r="B222" s="21"/>
      <c r="C222" s="21" t="s">
        <v>136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2734000</v>
      </c>
      <c r="K222" s="4">
        <v>2650000</v>
      </c>
      <c r="L222" s="4">
        <v>2755000</v>
      </c>
      <c r="M222" s="4">
        <v>2820000</v>
      </c>
      <c r="N222" s="4">
        <v>2928000</v>
      </c>
      <c r="O222" s="4">
        <v>3015000</v>
      </c>
    </row>
    <row r="223" spans="1:16" ht="15.75" x14ac:dyDescent="0.25">
      <c r="A223" s="10"/>
      <c r="B223" s="21"/>
      <c r="C223" s="21" t="s">
        <v>137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3100</v>
      </c>
      <c r="L223" s="4">
        <v>7000</v>
      </c>
      <c r="M223" s="4">
        <v>7000</v>
      </c>
      <c r="N223" s="4">
        <v>5000</v>
      </c>
      <c r="O223" s="4">
        <v>5000</v>
      </c>
    </row>
    <row r="224" spans="1:16" ht="15.75" x14ac:dyDescent="0.25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.75" x14ac:dyDescent="0.25">
      <c r="A225" s="10"/>
      <c r="B225" s="21"/>
      <c r="C225" s="21" t="s">
        <v>138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23477000</v>
      </c>
      <c r="K225" s="4">
        <v>23386000</v>
      </c>
      <c r="L225" s="4">
        <v>27358000</v>
      </c>
      <c r="M225" s="4">
        <v>31238000</v>
      </c>
      <c r="N225" s="4">
        <v>34242000</v>
      </c>
      <c r="O225" s="4">
        <v>38087000</v>
      </c>
    </row>
    <row r="226" spans="1:15" ht="15.75" x14ac:dyDescent="0.25">
      <c r="A226" s="10"/>
      <c r="B226" s="21"/>
      <c r="C226" s="21" t="s">
        <v>139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  <c r="O226" s="4">
        <v>2000</v>
      </c>
    </row>
    <row r="227" spans="1:15" ht="15.75" x14ac:dyDescent="0.25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.75" customHeight="1" x14ac:dyDescent="0.25">
      <c r="A228" s="10"/>
      <c r="B228" s="21"/>
      <c r="C228" s="21" t="s">
        <v>140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143483000</v>
      </c>
      <c r="K228" s="4">
        <v>138467000</v>
      </c>
      <c r="L228" s="4">
        <v>130593000</v>
      </c>
      <c r="M228" s="4">
        <v>124142000</v>
      </c>
      <c r="N228" s="4">
        <v>117784000</v>
      </c>
      <c r="O228" s="4">
        <v>111532000</v>
      </c>
    </row>
    <row r="229" spans="1:15" ht="15.75" x14ac:dyDescent="0.25">
      <c r="A229" s="10"/>
      <c r="B229" s="21"/>
      <c r="C229" s="21" t="s">
        <v>141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201552000</v>
      </c>
      <c r="K229" s="4">
        <v>219739000</v>
      </c>
      <c r="L229" s="4">
        <v>232944000</v>
      </c>
      <c r="M229" s="4">
        <v>252547000</v>
      </c>
      <c r="N229" s="4">
        <v>270432000</v>
      </c>
      <c r="O229" s="4">
        <v>294180000</v>
      </c>
    </row>
    <row r="230" spans="1:15" ht="15.75" x14ac:dyDescent="0.25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.75" x14ac:dyDescent="0.25">
      <c r="A231" s="10"/>
      <c r="B231" s="21"/>
      <c r="C231" s="21" t="s">
        <v>142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2305000</v>
      </c>
      <c r="L231" s="4">
        <v>2328000</v>
      </c>
      <c r="M231" s="4">
        <v>2354000</v>
      </c>
      <c r="N231" s="4">
        <v>2374000</v>
      </c>
      <c r="O231" s="4">
        <v>2438000</v>
      </c>
    </row>
    <row r="232" spans="1:15" ht="15.75" x14ac:dyDescent="0.25">
      <c r="A232" s="10"/>
      <c r="B232" s="21"/>
      <c r="C232" s="21"/>
      <c r="D232" s="21"/>
      <c r="E232" s="21" t="s">
        <v>143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1212000</v>
      </c>
      <c r="L232" s="4">
        <v>1224000</v>
      </c>
      <c r="M232" s="4">
        <v>1237000</v>
      </c>
      <c r="N232" s="4">
        <v>1250000</v>
      </c>
      <c r="O232" s="4">
        <v>1285000</v>
      </c>
    </row>
    <row r="233" spans="1:15" ht="15.75" x14ac:dyDescent="0.25">
      <c r="A233" s="10"/>
      <c r="B233" s="21"/>
      <c r="C233" s="21"/>
      <c r="D233" s="21"/>
      <c r="E233" s="21" t="s">
        <v>144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1093000</v>
      </c>
      <c r="L233" s="4">
        <v>1104000</v>
      </c>
      <c r="M233" s="4">
        <v>1116000</v>
      </c>
      <c r="N233" s="4">
        <v>1124000</v>
      </c>
      <c r="O233" s="4">
        <v>1153000</v>
      </c>
    </row>
    <row r="234" spans="1:15" ht="15.75" x14ac:dyDescent="0.25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75" x14ac:dyDescent="0.25">
      <c r="A235" s="10"/>
      <c r="B235" s="21"/>
      <c r="C235" s="21" t="s">
        <v>145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2314000</v>
      </c>
      <c r="L235" s="4">
        <v>2315000</v>
      </c>
      <c r="M235" s="4">
        <v>2340000</v>
      </c>
      <c r="N235" s="4">
        <v>2362000</v>
      </c>
      <c r="O235" s="4">
        <v>2405000</v>
      </c>
    </row>
    <row r="236" spans="1:15" ht="15.75" x14ac:dyDescent="0.25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.75" x14ac:dyDescent="0.25">
      <c r="A237" s="10"/>
      <c r="B237" s="21"/>
      <c r="C237" s="21" t="s">
        <v>146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1728500</v>
      </c>
      <c r="L237" s="4">
        <v>1648100</v>
      </c>
      <c r="M237" s="4">
        <v>1567400</v>
      </c>
      <c r="N237" s="4">
        <v>1486500</v>
      </c>
      <c r="O237" s="4">
        <v>1405500</v>
      </c>
    </row>
    <row r="238" spans="1:15" ht="15.75" x14ac:dyDescent="0.25">
      <c r="A238" s="10"/>
      <c r="B238" s="21"/>
      <c r="C238" s="21"/>
      <c r="D238" s="21"/>
      <c r="E238" s="21" t="s">
        <v>147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914500</v>
      </c>
      <c r="L238" s="4">
        <v>874500</v>
      </c>
      <c r="M238" s="4">
        <v>834300</v>
      </c>
      <c r="N238" s="4">
        <v>793900</v>
      </c>
      <c r="O238" s="4">
        <v>753300</v>
      </c>
    </row>
    <row r="239" spans="1:15" ht="15.75" x14ac:dyDescent="0.25">
      <c r="A239" s="10"/>
      <c r="B239" s="21"/>
      <c r="C239" s="21"/>
      <c r="D239" s="21"/>
      <c r="E239" s="21" t="s">
        <v>148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814100</v>
      </c>
      <c r="L239" s="4">
        <v>773600</v>
      </c>
      <c r="M239" s="4">
        <v>733100</v>
      </c>
      <c r="N239" s="4">
        <v>692700</v>
      </c>
      <c r="O239" s="4">
        <v>652200</v>
      </c>
    </row>
    <row r="240" spans="1:15" ht="10.15" customHeight="1" x14ac:dyDescent="0.25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x14ac:dyDescent="0.25">
      <c r="A241" s="10"/>
      <c r="B241" s="21"/>
      <c r="C241" s="21" t="s">
        <v>149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2019200</v>
      </c>
      <c r="L241" s="4">
        <v>2060400</v>
      </c>
      <c r="M241" s="4">
        <v>2121300</v>
      </c>
      <c r="N241" s="4">
        <v>2156800</v>
      </c>
      <c r="O241" s="4">
        <v>2214000</v>
      </c>
    </row>
    <row r="242" spans="1:15" ht="15.75" x14ac:dyDescent="0.25">
      <c r="A242" s="10"/>
      <c r="B242" s="21"/>
      <c r="C242" s="21"/>
      <c r="D242" s="21"/>
      <c r="E242" s="21" t="s">
        <v>150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1032200</v>
      </c>
      <c r="L242" s="4">
        <v>1062600</v>
      </c>
      <c r="M242" s="4">
        <v>1096900</v>
      </c>
      <c r="N242" s="4">
        <v>1115700</v>
      </c>
      <c r="O242" s="4">
        <v>1147900</v>
      </c>
    </row>
    <row r="243" spans="1:15" ht="15.75" x14ac:dyDescent="0.25">
      <c r="A243" s="10"/>
      <c r="B243" s="21"/>
      <c r="C243" s="21"/>
      <c r="D243" s="21"/>
      <c r="E243" s="21" t="s">
        <v>151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987000</v>
      </c>
      <c r="L243" s="4">
        <v>997800</v>
      </c>
      <c r="M243" s="4">
        <v>1024400</v>
      </c>
      <c r="N243" s="4">
        <v>1041100</v>
      </c>
      <c r="O243" s="4">
        <v>1066100</v>
      </c>
    </row>
    <row r="244" spans="1:15" ht="10.15" customHeight="1" x14ac:dyDescent="0.25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x14ac:dyDescent="0.25">
      <c r="A245" s="10"/>
      <c r="B245" s="21"/>
      <c r="C245" s="21" t="s">
        <v>152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1888000</v>
      </c>
      <c r="L245" s="4">
        <v>1935600</v>
      </c>
      <c r="M245" s="4">
        <v>2004000</v>
      </c>
      <c r="N245" s="4">
        <v>2049100</v>
      </c>
      <c r="O245" s="4">
        <v>2112700</v>
      </c>
    </row>
    <row r="246" spans="1:15" ht="15.75" x14ac:dyDescent="0.25">
      <c r="A246" s="10"/>
      <c r="B246" s="21"/>
      <c r="C246" s="21"/>
      <c r="D246" s="21"/>
      <c r="E246" s="21" t="s">
        <v>153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969700</v>
      </c>
      <c r="L246" s="4">
        <v>1006700</v>
      </c>
      <c r="M246" s="4">
        <v>1048500</v>
      </c>
      <c r="N246" s="4">
        <v>1076300</v>
      </c>
      <c r="O246" s="4">
        <v>1116600</v>
      </c>
    </row>
    <row r="247" spans="1:15" ht="15.75" x14ac:dyDescent="0.25">
      <c r="A247" s="10"/>
      <c r="B247" s="21"/>
      <c r="C247" s="21"/>
      <c r="D247" s="21"/>
      <c r="E247" s="21" t="s">
        <v>154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918300</v>
      </c>
      <c r="L247" s="4">
        <v>928900</v>
      </c>
      <c r="M247" s="4">
        <v>955500</v>
      </c>
      <c r="N247" s="4">
        <v>972700</v>
      </c>
      <c r="O247" s="4">
        <v>996100</v>
      </c>
    </row>
    <row r="248" spans="1:15" ht="15.75" x14ac:dyDescent="0.25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x14ac:dyDescent="0.25">
      <c r="A249" s="10"/>
      <c r="B249" s="21"/>
      <c r="C249" s="21" t="s">
        <v>155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42000</v>
      </c>
      <c r="L249" s="4">
        <v>46500</v>
      </c>
      <c r="M249" s="4">
        <v>52000</v>
      </c>
      <c r="N249" s="4">
        <v>58100</v>
      </c>
      <c r="O249" s="4">
        <v>64600</v>
      </c>
    </row>
    <row r="250" spans="1:15" ht="15.75" x14ac:dyDescent="0.25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x14ac:dyDescent="0.25">
      <c r="A251" s="10"/>
      <c r="B251" s="21"/>
      <c r="C251" s="21" t="s">
        <v>156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79200</v>
      </c>
      <c r="N251" s="4">
        <v>79200</v>
      </c>
      <c r="O251" s="4">
        <v>79300</v>
      </c>
    </row>
    <row r="252" spans="1:15" ht="15.75" x14ac:dyDescent="0.25">
      <c r="A252" s="10"/>
      <c r="B252" s="21"/>
      <c r="C252" s="21"/>
      <c r="D252" s="21"/>
      <c r="E252" s="21" t="s">
        <v>157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72500</v>
      </c>
      <c r="N252" s="4">
        <v>72800</v>
      </c>
      <c r="O252" s="4">
        <v>73300</v>
      </c>
    </row>
    <row r="253" spans="1:15" ht="15.75" x14ac:dyDescent="0.25">
      <c r="A253" s="10"/>
      <c r="B253" s="21"/>
      <c r="C253" s="21"/>
      <c r="D253" s="21"/>
      <c r="E253" s="21" t="s">
        <v>158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87200</v>
      </c>
      <c r="M253" s="4">
        <v>86900</v>
      </c>
      <c r="N253" s="4">
        <v>86600</v>
      </c>
      <c r="O253" s="4">
        <v>86300</v>
      </c>
    </row>
    <row r="254" spans="1:15" ht="15.75" x14ac:dyDescent="0.25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x14ac:dyDescent="0.25">
      <c r="A255" s="10"/>
      <c r="B255" s="21"/>
      <c r="C255" s="21" t="s">
        <v>159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112900</v>
      </c>
      <c r="M255" s="4">
        <v>118900</v>
      </c>
      <c r="N255" s="4">
        <v>125200</v>
      </c>
      <c r="O255" s="4">
        <v>132700</v>
      </c>
    </row>
    <row r="256" spans="1:15" ht="15.75" x14ac:dyDescent="0.25">
      <c r="A256" s="10"/>
      <c r="B256" s="21"/>
      <c r="C256" s="21"/>
      <c r="D256" s="21"/>
      <c r="E256" s="21" t="s">
        <v>160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96800</v>
      </c>
      <c r="L256" s="4">
        <v>101000</v>
      </c>
      <c r="M256" s="4">
        <v>106400</v>
      </c>
      <c r="N256" s="4">
        <v>112000</v>
      </c>
      <c r="O256" s="4">
        <v>118500</v>
      </c>
    </row>
    <row r="257" spans="1:15" ht="15.75" x14ac:dyDescent="0.25">
      <c r="A257" s="10"/>
      <c r="B257" s="21"/>
      <c r="C257" s="21"/>
      <c r="D257" s="21"/>
      <c r="E257" s="21" t="s">
        <v>161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125600</v>
      </c>
      <c r="M257" s="4">
        <v>132200</v>
      </c>
      <c r="N257" s="4">
        <v>139400</v>
      </c>
      <c r="O257" s="4">
        <v>147900</v>
      </c>
    </row>
    <row r="258" spans="1:15" ht="15.75" x14ac:dyDescent="0.25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10"/>
      <c r="B259" s="21"/>
      <c r="C259" s="21" t="s">
        <v>162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12200</v>
      </c>
      <c r="L259" s="4">
        <v>13900</v>
      </c>
      <c r="M259" s="4">
        <v>15400</v>
      </c>
      <c r="N259" s="4">
        <v>16400</v>
      </c>
      <c r="O259" s="4">
        <v>17700</v>
      </c>
    </row>
    <row r="260" spans="1:15" ht="15.75" x14ac:dyDescent="0.25">
      <c r="A260" s="10"/>
      <c r="B260" s="21"/>
      <c r="C260" s="21"/>
      <c r="D260" s="21"/>
      <c r="E260" s="21" t="s">
        <v>163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11100</v>
      </c>
      <c r="L260" s="4">
        <v>12700</v>
      </c>
      <c r="M260" s="4">
        <v>14000</v>
      </c>
      <c r="N260" s="4">
        <v>15000</v>
      </c>
      <c r="O260" s="4">
        <v>16200</v>
      </c>
    </row>
    <row r="261" spans="1:15" ht="15.75" x14ac:dyDescent="0.25">
      <c r="A261" s="10"/>
      <c r="B261" s="21"/>
      <c r="C261" s="21"/>
      <c r="D261" s="21"/>
      <c r="E261" s="21" t="s">
        <v>164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13400</v>
      </c>
      <c r="L261" s="4">
        <v>15200</v>
      </c>
      <c r="M261" s="4">
        <v>16800</v>
      </c>
      <c r="N261" s="4">
        <v>18000</v>
      </c>
      <c r="O261" s="4">
        <v>19400</v>
      </c>
    </row>
    <row r="262" spans="1:15" ht="15.75" x14ac:dyDescent="0.25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x14ac:dyDescent="0.25">
      <c r="A263" s="10"/>
      <c r="B263" s="21"/>
      <c r="C263" s="21" t="s">
        <v>165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6100</v>
      </c>
      <c r="L263" s="4">
        <v>6900</v>
      </c>
      <c r="M263" s="4">
        <v>7400</v>
      </c>
      <c r="N263" s="4">
        <v>7900</v>
      </c>
      <c r="O263" s="4">
        <v>8400</v>
      </c>
    </row>
    <row r="264" spans="1:15" ht="15.75" x14ac:dyDescent="0.25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x14ac:dyDescent="0.25">
      <c r="A265" s="10"/>
      <c r="B265" s="21"/>
      <c r="C265" s="21" t="s">
        <v>166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0.99974430136304793</v>
      </c>
      <c r="J265" s="36">
        <v>0.99998742662687867</v>
      </c>
      <c r="K265" s="36">
        <v>1.0000794431792837</v>
      </c>
      <c r="L265" s="36">
        <v>1.0000485609495045</v>
      </c>
      <c r="M265" s="36">
        <v>1.0000485609495045</v>
      </c>
      <c r="N265" s="36">
        <v>1.0000485609495045</v>
      </c>
      <c r="O265" s="36">
        <v>1.0000485609495045</v>
      </c>
    </row>
    <row r="266" spans="1:15" ht="15.75" x14ac:dyDescent="0.25">
      <c r="A266" s="10"/>
      <c r="B266" s="3"/>
      <c r="C266" s="21" t="s">
        <v>167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1.0013579730093705</v>
      </c>
      <c r="J266" s="36">
        <v>1.0014992277400647</v>
      </c>
      <c r="K266" s="36">
        <v>1.0014945688842671</v>
      </c>
      <c r="L266" s="36">
        <v>1.0014698692905897</v>
      </c>
      <c r="M266" s="36">
        <v>1.0014698692905897</v>
      </c>
      <c r="N266" s="36">
        <v>1.0014698692905897</v>
      </c>
      <c r="O266" s="36">
        <v>1.0014698692905897</v>
      </c>
    </row>
    <row r="267" spans="1:15" s="14" customFormat="1" ht="14.25" customHeight="1" x14ac:dyDescent="0.25">
      <c r="A267" s="13"/>
      <c r="B267" s="29"/>
      <c r="C267" s="21" t="s">
        <v>168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1.0030132408558239</v>
      </c>
      <c r="J267" s="36">
        <v>1.0032747920686225</v>
      </c>
      <c r="K267" s="36">
        <v>1.0023029982694376</v>
      </c>
      <c r="L267" s="36">
        <v>1.0026001956868196</v>
      </c>
      <c r="M267" s="36">
        <v>1.0025153958359931</v>
      </c>
      <c r="N267" s="36">
        <v>1.0024305959851667</v>
      </c>
      <c r="O267" s="36">
        <v>1.0023457961343401</v>
      </c>
    </row>
    <row r="268" spans="1:15" s="14" customFormat="1" ht="14.25" customHeight="1" x14ac:dyDescent="0.25">
      <c r="A268" s="13"/>
      <c r="B268" s="29"/>
      <c r="C268" s="21" t="s">
        <v>169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1.0099908881693889</v>
      </c>
      <c r="J268" s="36">
        <v>0.99180363509603131</v>
      </c>
      <c r="K268" s="36">
        <v>1.0136260571780997</v>
      </c>
      <c r="L268" s="36">
        <v>1.0075390740202641</v>
      </c>
      <c r="M268" s="36">
        <v>1.006998329416336</v>
      </c>
      <c r="N268" s="36">
        <v>1.006457584812408</v>
      </c>
      <c r="O268" s="36">
        <v>1.0059168402084799</v>
      </c>
    </row>
    <row r="269" spans="1:15" s="14" customFormat="1" ht="14.25" customHeight="1" x14ac:dyDescent="0.25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s="14" customFormat="1" ht="14.25" customHeight="1" x14ac:dyDescent="0.25">
      <c r="A270" s="13"/>
      <c r="B270" s="29"/>
      <c r="C270" s="21" t="s">
        <v>170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s="14" customFormat="1" ht="14.25" customHeight="1" x14ac:dyDescent="0.25">
      <c r="A271" s="13"/>
      <c r="B271" s="29"/>
      <c r="C271" s="3"/>
      <c r="D271" s="21" t="s">
        <v>171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1077000</v>
      </c>
      <c r="L271" s="4">
        <v>1137000</v>
      </c>
      <c r="M271" s="4">
        <v>1158000</v>
      </c>
      <c r="N271" s="4">
        <v>1210000</v>
      </c>
      <c r="O271" s="4">
        <v>1234000</v>
      </c>
    </row>
    <row r="272" spans="1:15" s="14" customFormat="1" ht="14.25" customHeight="1" x14ac:dyDescent="0.25">
      <c r="A272" s="13"/>
      <c r="B272" s="29"/>
      <c r="C272" s="3"/>
      <c r="D272" s="21" t="s">
        <v>172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1195000</v>
      </c>
      <c r="L272" s="4">
        <v>1229000</v>
      </c>
      <c r="M272" s="4">
        <v>1260000</v>
      </c>
      <c r="N272" s="4">
        <v>1300000</v>
      </c>
      <c r="O272" s="4">
        <v>1343000</v>
      </c>
    </row>
    <row r="273" spans="1:15" s="14" customFormat="1" ht="14.25" customHeight="1" x14ac:dyDescent="0.25">
      <c r="A273" s="13"/>
      <c r="B273" s="29"/>
      <c r="C273" s="3"/>
      <c r="D273" s="21" t="s">
        <v>173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312000</v>
      </c>
      <c r="L273" s="4">
        <v>321000</v>
      </c>
      <c r="M273" s="4">
        <v>332000</v>
      </c>
      <c r="N273" s="4">
        <v>345000</v>
      </c>
      <c r="O273" s="4">
        <v>360000</v>
      </c>
    </row>
    <row r="274" spans="1:15" s="14" customFormat="1" ht="14.25" customHeight="1" x14ac:dyDescent="0.25">
      <c r="A274" s="13"/>
      <c r="B274" s="29"/>
      <c r="C274" s="3"/>
      <c r="D274" s="21" t="s">
        <v>174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199000</v>
      </c>
      <c r="K274" s="4">
        <v>66000</v>
      </c>
      <c r="L274" s="4">
        <v>68000</v>
      </c>
      <c r="M274" s="4">
        <v>70000</v>
      </c>
      <c r="N274" s="4">
        <v>73000</v>
      </c>
      <c r="O274" s="4">
        <v>78000</v>
      </c>
    </row>
    <row r="275" spans="1:15" ht="12.75" customHeight="1" x14ac:dyDescent="0.25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1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april 2024 dnr VER 2024-30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K10" sqref="K10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  <col min="13" max="13" width="11" customWidth="1"/>
    <col min="14" max="14" width="12.85546875" customWidth="1"/>
    <col min="15" max="15" width="11.42578125" customWidth="1"/>
  </cols>
  <sheetData>
    <row r="3" spans="1:15" x14ac:dyDescent="0.2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</row>
    <row r="4" spans="1:15" x14ac:dyDescent="0.2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26149931</v>
      </c>
      <c r="L4" s="2">
        <f>Enkät!L37</f>
        <v>33303700</v>
      </c>
      <c r="M4" s="2">
        <f>Enkät!M37</f>
        <v>33362300</v>
      </c>
      <c r="N4" s="2">
        <f>Enkät!N37</f>
        <v>28501600</v>
      </c>
      <c r="O4" s="2">
        <f>Enkät!O37</f>
        <v>28071100</v>
      </c>
    </row>
    <row r="5" spans="1:15" x14ac:dyDescent="0.2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8596600</v>
      </c>
      <c r="L5" s="2">
        <f>Enkät!L72</f>
        <v>8135600</v>
      </c>
      <c r="M5" s="2">
        <f>Enkät!M72</f>
        <v>7690500</v>
      </c>
      <c r="N5" s="2">
        <f>Enkät!N72</f>
        <v>7301800</v>
      </c>
      <c r="O5" s="2">
        <f>Enkät!O72</f>
        <v>6907800</v>
      </c>
    </row>
    <row r="6" spans="1:15" x14ac:dyDescent="0.2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13627955.463216152</v>
      </c>
      <c r="L6" s="2">
        <f>Enkät!L111</f>
        <v>14122700</v>
      </c>
      <c r="M6" s="2">
        <f>Enkät!M111</f>
        <v>14704100</v>
      </c>
      <c r="N6" s="2">
        <f>Enkät!N111</f>
        <v>14539600</v>
      </c>
      <c r="O6" s="2">
        <f>Enkät!O111</f>
        <v>14399200</v>
      </c>
    </row>
    <row r="7" spans="1:15" x14ac:dyDescent="0.2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1236838.924301862</v>
      </c>
      <c r="L7" s="2">
        <f>Enkät!L138</f>
        <v>1347200</v>
      </c>
      <c r="M7" s="2">
        <f>Enkät!M138</f>
        <v>1415900</v>
      </c>
      <c r="N7" s="2">
        <f>Enkät!N138</f>
        <v>1427900</v>
      </c>
      <c r="O7" s="2">
        <f>Enkät!O138</f>
        <v>1450600</v>
      </c>
    </row>
    <row r="8" spans="1:15" x14ac:dyDescent="0.2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6051000</v>
      </c>
      <c r="L8" s="2">
        <f>Enkät!L164</f>
        <v>6050000</v>
      </c>
      <c r="M8" s="2">
        <f>Enkät!M164</f>
        <v>6093000</v>
      </c>
      <c r="N8" s="2">
        <f>Enkät!N164</f>
        <v>5884000</v>
      </c>
      <c r="O8" s="2">
        <f>Enkät!O164</f>
        <v>5919000</v>
      </c>
    </row>
    <row r="9" spans="1:15" x14ac:dyDescent="0.2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764000</v>
      </c>
      <c r="L9" s="2">
        <f>Enkät!L184</f>
        <v>727000</v>
      </c>
      <c r="M9" s="2">
        <f>Enkät!M184</f>
        <v>773000</v>
      </c>
      <c r="N9" s="2">
        <f>Enkät!N184</f>
        <v>769000</v>
      </c>
      <c r="O9" s="2">
        <f>Enkät!O184</f>
        <v>784000</v>
      </c>
    </row>
    <row r="10" spans="1:15" x14ac:dyDescent="0.2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371.24650000000003</v>
      </c>
      <c r="K10" s="2">
        <f>Enkät!K218/10^6</f>
        <v>384.24709999999999</v>
      </c>
      <c r="L10" s="2">
        <f>Enkät!L218/10^6</f>
        <v>393.65899999999999</v>
      </c>
      <c r="M10" s="2">
        <f>Enkät!M218/10^6</f>
        <v>410.75599999999997</v>
      </c>
      <c r="N10" s="2">
        <f>Enkät!N218/10^6</f>
        <v>425.39299999999997</v>
      </c>
      <c r="O10" s="2">
        <f>Enkät!O218/10^6</f>
        <v>446.82100000000003</v>
      </c>
    </row>
    <row r="11" spans="1:15" x14ac:dyDescent="0.2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1079461</v>
      </c>
      <c r="L11" s="2">
        <f>Enkät!L189</f>
        <v>1096300</v>
      </c>
      <c r="M11" s="2">
        <f>Enkät!M189</f>
        <v>1108700</v>
      </c>
      <c r="N11" s="2">
        <f>Enkät!N189</f>
        <v>1123200</v>
      </c>
      <c r="O11" s="2">
        <f>Enkät!O189</f>
        <v>1144600</v>
      </c>
    </row>
    <row r="12" spans="1:15" x14ac:dyDescent="0.2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8000800</v>
      </c>
      <c r="N12" s="2">
        <f>Enkät!N204</f>
        <v>7922300</v>
      </c>
      <c r="O12" s="2">
        <f>Enkät!O204</f>
        <v>8001900</v>
      </c>
    </row>
    <row r="13" spans="1:15" x14ac:dyDescent="0.2">
      <c r="F13" s="2"/>
    </row>
    <row r="15" spans="1:15" x14ac:dyDescent="0.2">
      <c r="A15" t="s">
        <v>175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65.804886387518025</v>
      </c>
      <c r="L15" s="2">
        <f t="shared" si="0"/>
        <v>73.0274</v>
      </c>
      <c r="M15" s="2">
        <f t="shared" ref="M15:N15" si="1">(SUM(M4:M8)+M11+M12)/1000000</f>
        <v>72.375299999999996</v>
      </c>
      <c r="N15" s="2">
        <f t="shared" si="1"/>
        <v>66.700400000000002</v>
      </c>
      <c r="O15" s="2">
        <f t="shared" ref="O15" si="2">(SUM(O4:O8)+O11+O12)/1000000</f>
        <v>65.894199999999998</v>
      </c>
    </row>
    <row r="16" spans="1:15" x14ac:dyDescent="0.2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426.30318061015123</v>
      </c>
      <c r="K16" s="2">
        <f t="shared" si="3"/>
        <v>450.05198638751801</v>
      </c>
      <c r="L16" s="2">
        <f t="shared" si="3"/>
        <v>466.68639999999999</v>
      </c>
      <c r="M16" s="2">
        <f t="shared" ref="M16:N16" si="4">M15+M10</f>
        <v>483.13129999999995</v>
      </c>
      <c r="N16" s="2">
        <f t="shared" si="4"/>
        <v>492.09339999999997</v>
      </c>
      <c r="O16" s="2">
        <f t="shared" ref="O16" si="5">O15+O10</f>
        <v>512.71519999999998</v>
      </c>
    </row>
    <row r="18" spans="1:15" x14ac:dyDescent="0.2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" si="8">O3</f>
        <v>2027</v>
      </c>
    </row>
    <row r="19" spans="1:15" x14ac:dyDescent="0.2">
      <c r="A19" t="s">
        <v>176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347.76949999999999</v>
      </c>
      <c r="K19" s="2">
        <f>Enkät!K219/10^6</f>
        <v>360.85910000000001</v>
      </c>
      <c r="L19" s="2">
        <f>Enkät!L219/10^6</f>
        <v>366.29899999999998</v>
      </c>
      <c r="M19" s="2">
        <f>Enkät!M219/10^6</f>
        <v>379.51600000000002</v>
      </c>
      <c r="N19" s="2">
        <f>Enkät!N219/10^6</f>
        <v>391.149</v>
      </c>
      <c r="O19" s="2">
        <f>Enkät!O219/10^6</f>
        <v>408.73200000000003</v>
      </c>
    </row>
    <row r="20" spans="1:15" x14ac:dyDescent="0.2">
      <c r="A20" t="s">
        <v>177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23.477</v>
      </c>
      <c r="K20" s="2">
        <f>(Enkät!K225+Enkät!K226)/10^6</f>
        <v>23.388000000000002</v>
      </c>
      <c r="L20" s="2">
        <f>(Enkät!L225+Enkät!L226)/10^6</f>
        <v>27.36</v>
      </c>
      <c r="M20" s="2">
        <f>(Enkät!M225+Enkät!M226)/10^6</f>
        <v>31.24</v>
      </c>
      <c r="N20" s="2">
        <f>(Enkät!N225+Enkät!N226)/10^6</f>
        <v>34.244</v>
      </c>
      <c r="O20" s="2">
        <f>(Enkät!O225+Enkät!O226)/10^6</f>
        <v>38.088999999999999</v>
      </c>
    </row>
    <row r="21" spans="1:15" x14ac:dyDescent="0.2">
      <c r="A21" t="s">
        <v>175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65.804886387518025</v>
      </c>
      <c r="L21" s="2">
        <f t="shared" si="9"/>
        <v>73.0274</v>
      </c>
      <c r="M21" s="2">
        <f t="shared" ref="M21:N21" si="10">M15</f>
        <v>72.375299999999996</v>
      </c>
      <c r="N21" s="2">
        <f t="shared" si="10"/>
        <v>66.700400000000002</v>
      </c>
      <c r="O21" s="2">
        <f t="shared" ref="O21" si="11">O15</f>
        <v>65.894199999999998</v>
      </c>
    </row>
    <row r="22" spans="1:15" x14ac:dyDescent="0.2">
      <c r="A22" s="3" t="s">
        <v>178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426.30318061015117</v>
      </c>
      <c r="K22" s="2">
        <f t="shared" si="12"/>
        <v>450.05198638751801</v>
      </c>
      <c r="L22" s="2">
        <f t="shared" si="12"/>
        <v>466.68639999999999</v>
      </c>
      <c r="M22" s="2">
        <f t="shared" ref="M22:N22" si="13">SUM(M19:M21)</f>
        <v>483.13130000000001</v>
      </c>
      <c r="N22" s="2">
        <f t="shared" si="13"/>
        <v>492.09340000000003</v>
      </c>
      <c r="O22" s="2">
        <f t="shared" ref="O22" si="14">SUM(O19:O21)</f>
        <v>512.71519999999998</v>
      </c>
    </row>
    <row r="23" spans="1:15" x14ac:dyDescent="0.2">
      <c r="B23" s="2"/>
      <c r="C23" s="2"/>
      <c r="D23" s="2"/>
      <c r="E23" s="2"/>
      <c r="F23" s="2"/>
      <c r="G23" s="2"/>
      <c r="H23" s="2"/>
      <c r="I23" s="2"/>
    </row>
    <row r="24" spans="1:15" x14ac:dyDescent="0.2">
      <c r="A24" s="3" t="s">
        <v>179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7.2673436549383352E-2</v>
      </c>
      <c r="J24" s="5">
        <f>J22/Enkät!J30</f>
        <v>7.1389021145453022E-2</v>
      </c>
      <c r="K24" s="5">
        <f>K22/Enkät!K30</f>
        <v>7.149735766560418E-2</v>
      </c>
      <c r="L24" s="5">
        <f>L22/Enkät!L30</f>
        <v>7.2562505510954042E-2</v>
      </c>
      <c r="M24" s="5">
        <f>M22/Enkät!M30</f>
        <v>7.2452448419178306E-2</v>
      </c>
      <c r="N24" s="5">
        <f>N22/Enkät!N30</f>
        <v>7.0214565949519636E-2</v>
      </c>
      <c r="O24" s="5">
        <f>O22/Enkät!O30</f>
        <v>7.010990779924782E-2</v>
      </c>
    </row>
    <row r="59" spans="6:12" x14ac:dyDescent="0.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4JXXJJFS64ZS-957833390-602</_dlc_DocId>
    <_dlc_DocIdUrl xmlns="465edb57-3a11-4ff8-9c43-7dc2da403828">
      <Url>https://sp.pensionsmyndigheten.se/ovr/ANSLAG/_layouts/15/DocIdRedir.aspx?ID=4JXXJJFS64ZS-957833390-602</Url>
      <Description>4JXXJJFS64ZS-957833390-602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75AD1313-C85F-40E8-94C6-3B17678F5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35C320-3B1E-4D19-AEAB-000895F13034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465edb57-3a11-4ff8-9c43-7dc2da403828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1999-06-16T10:30:48Z</dcterms:created>
  <dcterms:modified xsi:type="dcterms:W3CDTF">2024-04-22T09:08:29Z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cf0be58c-ff17-4174-a61c-fe667b9a8e38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