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6/juli/"/>
    </mc:Choice>
  </mc:AlternateContent>
  <xr:revisionPtr revIDLastSave="1" documentId="13_ncr:1_{350DE08A-E187-42AD-9D7B-5BA4CBF0DB1D}" xr6:coauthVersionLast="47" xr6:coauthVersionMax="47" xr10:uidLastSave="{5F770217-17FD-421B-87C2-1B52EB0AA8F1}"/>
  <bookViews>
    <workbookView xWindow="38280" yWindow="-120" windowWidth="38640" windowHeight="21120" xr2:uid="{00000000-000D-0000-FFFF-FFFF00000000}"/>
  </bookViews>
  <sheets>
    <sheet name="bilaga 1" sheetId="1" r:id="rId1"/>
  </sheets>
  <externalReferences>
    <externalReference r:id="rId2"/>
  </externalReference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4" i="1"/>
  <c r="H16" i="1"/>
  <c r="G14" i="1"/>
  <c r="E14" i="1"/>
  <c r="H13" i="1"/>
  <c r="H12" i="1"/>
  <c r="H11" i="1"/>
  <c r="H10" i="1"/>
  <c r="H9" i="1"/>
  <c r="H8" i="1"/>
  <c r="J20" i="1" l="1"/>
  <c r="H14" i="1"/>
  <c r="F8" i="1" l="1"/>
  <c r="K8" i="1" l="1"/>
  <c r="L8" i="1" s="1"/>
  <c r="I8" i="1"/>
  <c r="F9" i="1"/>
  <c r="F10" i="1"/>
  <c r="F13" i="1"/>
  <c r="F12" i="1"/>
  <c r="I13" i="1" l="1"/>
  <c r="K13" i="1"/>
  <c r="L13" i="1" s="1"/>
  <c r="I10" i="1"/>
  <c r="K10" i="1"/>
  <c r="L10" i="1" s="1"/>
  <c r="I12" i="1"/>
  <c r="K12" i="1"/>
  <c r="L12" i="1" s="1"/>
  <c r="I9" i="1"/>
  <c r="K9" i="1"/>
  <c r="F11" i="1"/>
  <c r="D14" i="1"/>
  <c r="F14" i="1" l="1"/>
  <c r="K11" i="1"/>
  <c r="L11" i="1" s="1"/>
  <c r="L9" i="1"/>
  <c r="K14" i="1"/>
  <c r="F16" i="1"/>
  <c r="K16" i="1" s="1"/>
  <c r="L16" i="1" s="1"/>
  <c r="D18" i="1"/>
  <c r="D20" i="1" s="1"/>
  <c r="I11" i="1"/>
  <c r="I14" i="1" s="1"/>
  <c r="L14" i="1" l="1"/>
  <c r="I16" i="1"/>
  <c r="E17" i="1" l="1"/>
  <c r="F17" i="1" l="1"/>
  <c r="E18" i="1"/>
  <c r="E20" i="1" s="1"/>
  <c r="K17" i="1" l="1"/>
  <c r="G17" i="1"/>
  <c r="F18" i="1"/>
  <c r="F20" i="1" s="1"/>
  <c r="I17" i="1" l="1"/>
  <c r="G18" i="1"/>
  <c r="G20" i="1" s="1"/>
  <c r="H17" i="1"/>
  <c r="H18" i="1" s="1"/>
  <c r="H20" i="1" s="1"/>
  <c r="K18" i="1"/>
  <c r="K20" i="1" s="1"/>
  <c r="L17" i="1"/>
  <c r="L18" i="1" s="1"/>
  <c r="L20" i="1" s="1"/>
  <c r="I18" i="1" l="1"/>
  <c r="I20" i="1" s="1"/>
</calcChain>
</file>

<file path=xl/sharedStrings.xml><?xml version="1.0" encoding="utf-8"?>
<sst xmlns="http://schemas.openxmlformats.org/spreadsheetml/2006/main" count="40" uniqueCount="31">
  <si>
    <t>Belopp anges i 1000-tals kronor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</si>
  <si>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</si>
  <si>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</si>
  <si>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</si>
  <si>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</si>
  <si>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</si>
  <si>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</si>
  <si>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</si>
  <si>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</si>
  <si>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</si>
  <si>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</si>
  <si>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</si>
  <si>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</si>
  <si>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</si>
  <si>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</si>
  <si>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</si>
  <si>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</si>
  <si>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2:1</t>
  </si>
  <si>
    <t>2:1.1</t>
  </si>
  <si>
    <t>Pensionsmyndigheten</t>
  </si>
  <si>
    <t>Summa:</t>
  </si>
  <si>
    <t>Utgiftsområde 12 Ekonomisk trygghet för familjer och barn</t>
  </si>
  <si>
    <t xml:space="preserve">Barnpension och efterlevandestöd </t>
  </si>
  <si>
    <t>1:7</t>
  </si>
  <si>
    <t>Pensionsrätt för barnår</t>
  </si>
  <si>
    <t>Totalt:</t>
  </si>
  <si>
    <t>Sammanfattande tabell över anslagsuppföljningen inom Pensionsmyndighetens ansvarsområde 2026</t>
  </si>
  <si>
    <t>Ingående överföringsbelopp från 2025</t>
  </si>
  <si>
    <t>Anslag år 2026</t>
  </si>
  <si>
    <t>Tilldelade medel 2026</t>
  </si>
  <si>
    <t>Prognos för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</si>
</sst>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B5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4" fontId="1" fillId="2" borderId="0" applyNumberFormat="0" applyFont="0" applyBorder="0" applyAlignment="0" applyProtection="0"/>
  </cellStyleXfs>
  <cellXfs count="19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3" fontId="8" fillId="0" borderId="1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Slutvärde" xfId="1" xr:uid="{160645E7-E47D-4EC2-81A6-FCF4857ED2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.pensionsmyndigheten.se/ovr/ANSLAG/Delade%20dokument/Prognosber&#228;kningar/Pensionsr&#228;tt%20f&#246;r%20barn&#229;r/202510/prog_barnar_202510.xlsx" TargetMode="External"/><Relationship Id="rId1" Type="http://schemas.openxmlformats.org/officeDocument/2006/relationships/externalLinkPath" Target="/ovr/ANSLAG/Delade%20dokument/Prognosber&#228;kningar/Pensionsr&#228;tt%20f&#246;r%20barn&#229;r/202510/prog_barnar_202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input (hist o antag)"/>
      <sheetName val="Diagram"/>
      <sheetName val="skillnad mellan prognoser"/>
      <sheetName val="beräkning"/>
      <sheetName val="resultat"/>
      <sheetName val="bilaga1"/>
      <sheetName val="bilaga2"/>
      <sheetName val="bilaga3"/>
      <sheetName val="känslighetsanaly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2012</v>
          </cell>
          <cell r="D10">
            <v>2013</v>
          </cell>
          <cell r="E10">
            <v>2014</v>
          </cell>
          <cell r="F10">
            <v>2015</v>
          </cell>
          <cell r="G10">
            <v>2016</v>
          </cell>
          <cell r="H10">
            <v>2017</v>
          </cell>
          <cell r="I10"/>
          <cell r="J10">
            <v>2018</v>
          </cell>
          <cell r="K10"/>
          <cell r="L10">
            <v>2019</v>
          </cell>
          <cell r="M10">
            <v>2020</v>
          </cell>
          <cell r="N10">
            <v>2021</v>
          </cell>
          <cell r="O10">
            <v>2022</v>
          </cell>
          <cell r="P10">
            <v>2023</v>
          </cell>
          <cell r="Q10">
            <v>2024</v>
          </cell>
          <cell r="R10">
            <v>2025</v>
          </cell>
          <cell r="S10">
            <v>2026</v>
          </cell>
          <cell r="T10">
            <v>2027</v>
          </cell>
        </row>
        <row r="11">
          <cell r="C11">
            <v>6327000</v>
          </cell>
          <cell r="D11">
            <v>6467700</v>
          </cell>
          <cell r="E11">
            <v>6732300</v>
          </cell>
          <cell r="F11">
            <v>6875600</v>
          </cell>
          <cell r="G11">
            <v>7237900</v>
          </cell>
          <cell r="H11">
            <v>7467700</v>
          </cell>
          <cell r="I11">
            <v>1</v>
          </cell>
          <cell r="J11">
            <v>7366900</v>
          </cell>
          <cell r="K11">
            <v>1</v>
          </cell>
          <cell r="L11">
            <v>7303100</v>
          </cell>
          <cell r="M11">
            <v>7565300</v>
          </cell>
          <cell r="N11">
            <v>8070800</v>
          </cell>
          <cell r="O11">
            <v>8467300</v>
          </cell>
          <cell r="P11">
            <v>9063100</v>
          </cell>
          <cell r="Q11">
            <v>8971900</v>
          </cell>
          <cell r="R11">
            <v>7747900</v>
          </cell>
          <cell r="S11">
            <v>7671200</v>
          </cell>
          <cell r="T11">
            <v>7489600</v>
          </cell>
        </row>
      </sheetData>
      <sheetData sheetId="6">
        <row r="1">
          <cell r="B1">
            <v>2026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showRuler="0" topLeftCell="D5" zoomScale="150" zoomScaleNormal="150" workbookViewId="0">
      <selection activeCell="G17" sqref="G17"/>
    </sheetView>
  </sheetViews>
  <sheetFormatPr defaultColWidth="8.5703125" defaultRowHeight="12.75"/>
  <cols>
    <col min="1" max="1" width="6.42578125" style="1" customWidth="1"/>
    <col min="2" max="2" width="5.5703125" style="1" customWidth="1"/>
    <col min="3" max="3" width="23.5703125" style="1" customWidth="1"/>
    <col min="4" max="8" width="11.5703125" style="1" customWidth="1"/>
    <col min="9" max="9" width="11.42578125" style="1" customWidth="1"/>
    <col min="10" max="10" width="10.5703125" style="1" customWidth="1"/>
    <col min="11" max="11" width="12.42578125" style="1" customWidth="1"/>
    <col min="12" max="12" width="9.42578125" style="1" customWidth="1"/>
    <col min="13" max="16384" width="8.5703125" style="1"/>
  </cols>
  <sheetData>
    <row r="2" spans="1:12" ht="15">
      <c r="A2" s="13" t="s">
        <v>26</v>
      </c>
      <c r="B2" s="14"/>
      <c r="C2" s="14"/>
      <c r="D2" s="14"/>
      <c r="E2" s="14"/>
      <c r="F2" s="14"/>
      <c r="G2" s="14"/>
      <c r="H2" s="14"/>
      <c r="I2" s="14"/>
    </row>
    <row r="3" spans="1:12">
      <c r="A3" s="11"/>
      <c r="B3" s="11"/>
      <c r="C3" s="11"/>
      <c r="D3" s="11"/>
      <c r="E3" s="11"/>
      <c r="F3" s="11"/>
      <c r="G3" s="11"/>
      <c r="H3" s="11"/>
      <c r="I3" s="11"/>
    </row>
    <row r="4" spans="1:12">
      <c r="A4" s="15" t="s">
        <v>0</v>
      </c>
      <c r="B4" s="16"/>
      <c r="C4" s="16"/>
      <c r="D4" s="16"/>
      <c r="E4" s="16"/>
      <c r="F4" s="16"/>
      <c r="G4" s="16"/>
      <c r="H4" s="16"/>
      <c r="I4" s="16"/>
    </row>
    <row r="5" spans="1:12" ht="13.5" thickBot="1">
      <c r="A5" s="11"/>
      <c r="B5" s="11"/>
      <c r="C5" s="11"/>
      <c r="D5" s="11"/>
      <c r="E5" s="11"/>
      <c r="F5" s="11"/>
      <c r="G5" s="11"/>
      <c r="H5" s="11"/>
      <c r="I5" s="11"/>
    </row>
    <row r="6" spans="1:12" ht="27.75" thickBot="1">
      <c r="A6" s="17"/>
      <c r="B6" s="17"/>
      <c r="C6" s="17"/>
      <c r="D6" s="4" t="s">
        <v>27</v>
      </c>
      <c r="E6" s="2" t="s">
        <v>28</v>
      </c>
      <c r="F6" s="2" t="s">
        <v>29</v>
      </c>
      <c r="G6" s="2" t="s">
        <v>30</v>
      </c>
      <c r="H6" s="2" t="s">
        <v>1</v>
      </c>
      <c r="I6" s="2" t="s">
        <v>2</v>
      </c>
      <c r="J6" s="2" t="s">
        <v>3</v>
      </c>
      <c r="K6" s="2" t="s">
        <v>4</v>
      </c>
      <c r="L6" s="2" t="s">
        <v>5</v>
      </c>
    </row>
    <row r="7" spans="1:12">
      <c r="A7" s="18" t="s">
        <v>6</v>
      </c>
      <c r="B7" s="18"/>
      <c r="C7" s="18"/>
      <c r="D7" s="18"/>
      <c r="E7" s="18"/>
      <c r="F7" s="18"/>
      <c r="G7" s="18"/>
      <c r="H7" s="18"/>
      <c r="I7" s="18"/>
      <c r="J7"/>
      <c r="K7"/>
      <c r="L7"/>
    </row>
    <row r="8" spans="1:12">
      <c r="A8" s="5" t="s">
        <v>7</v>
      </c>
      <c r="B8" s="5" t="s">
        <v>7</v>
      </c>
      <c r="C8" s="5" t="s">
        <v>8</v>
      </c>
      <c r="D8" s="3">
        <v>-86780</v>
      </c>
      <c r="E8" s="3">
        <v>29757600</v>
      </c>
      <c r="F8" s="6">
        <f t="shared" ref="F8:F13" si="0">D8+E8</f>
        <v>29670820</v>
      </c>
      <c r="G8" s="3">
        <v>30254200</v>
      </c>
      <c r="H8" s="6">
        <f t="shared" ref="H8:H13" si="1">E8-G8</f>
        <v>-496600</v>
      </c>
      <c r="I8" s="6">
        <f t="shared" ref="I8:I13" si="2">F8-G8</f>
        <v>-583380</v>
      </c>
      <c r="J8" s="3">
        <v>1487880</v>
      </c>
      <c r="K8" s="6">
        <f t="shared" ref="K8:K13" si="3">F8+J8</f>
        <v>31158700</v>
      </c>
      <c r="L8" s="6">
        <f t="shared" ref="L8:L13" si="4">(K8-G8)*((K8-G8)&lt;0)</f>
        <v>0</v>
      </c>
    </row>
    <row r="9" spans="1:12">
      <c r="A9" s="5" t="s">
        <v>9</v>
      </c>
      <c r="B9" s="5" t="s">
        <v>9</v>
      </c>
      <c r="C9" s="5" t="s">
        <v>10</v>
      </c>
      <c r="D9" s="3">
        <v>-356403</v>
      </c>
      <c r="E9" s="3">
        <v>7446600</v>
      </c>
      <c r="F9" s="6">
        <f t="shared" si="0"/>
        <v>7090197</v>
      </c>
      <c r="G9" s="3">
        <v>7471600</v>
      </c>
      <c r="H9" s="6">
        <f t="shared" si="1"/>
        <v>-25000</v>
      </c>
      <c r="I9" s="6">
        <f t="shared" si="2"/>
        <v>-381403</v>
      </c>
      <c r="J9" s="3">
        <v>372330</v>
      </c>
      <c r="K9" s="3">
        <f t="shared" si="3"/>
        <v>7462527</v>
      </c>
      <c r="L9" s="3">
        <f t="shared" si="4"/>
        <v>-9073</v>
      </c>
    </row>
    <row r="10" spans="1:12">
      <c r="A10" s="5" t="s">
        <v>11</v>
      </c>
      <c r="B10" s="5" t="s">
        <v>11</v>
      </c>
      <c r="C10" s="5" t="s">
        <v>12</v>
      </c>
      <c r="D10" s="3">
        <v>0</v>
      </c>
      <c r="E10" s="3">
        <v>13855700</v>
      </c>
      <c r="F10" s="6">
        <f t="shared" si="0"/>
        <v>13855700</v>
      </c>
      <c r="G10" s="3">
        <v>13664500</v>
      </c>
      <c r="H10" s="6">
        <f t="shared" si="1"/>
        <v>191200</v>
      </c>
      <c r="I10" s="6">
        <f t="shared" si="2"/>
        <v>191200</v>
      </c>
      <c r="J10" s="3">
        <v>692785</v>
      </c>
      <c r="K10" s="6">
        <f t="shared" si="3"/>
        <v>14548485</v>
      </c>
      <c r="L10" s="6">
        <f t="shared" si="4"/>
        <v>0</v>
      </c>
    </row>
    <row r="11" spans="1:12">
      <c r="A11" s="5" t="s">
        <v>13</v>
      </c>
      <c r="B11" s="5" t="s">
        <v>13</v>
      </c>
      <c r="C11" s="5" t="s">
        <v>14</v>
      </c>
      <c r="D11" s="3">
        <v>-62911</v>
      </c>
      <c r="E11" s="3">
        <v>1625800</v>
      </c>
      <c r="F11" s="6">
        <f t="shared" si="0"/>
        <v>1562889</v>
      </c>
      <c r="G11" s="3">
        <v>1622400</v>
      </c>
      <c r="H11" s="6">
        <f t="shared" si="1"/>
        <v>3400</v>
      </c>
      <c r="I11" s="6">
        <f t="shared" si="2"/>
        <v>-59511</v>
      </c>
      <c r="J11" s="3">
        <v>81290</v>
      </c>
      <c r="K11" s="6">
        <f t="shared" si="3"/>
        <v>1644179</v>
      </c>
      <c r="L11" s="6">
        <f t="shared" si="4"/>
        <v>0</v>
      </c>
    </row>
    <row r="12" spans="1:12">
      <c r="A12" s="5" t="s">
        <v>15</v>
      </c>
      <c r="B12" s="5" t="s">
        <v>15</v>
      </c>
      <c r="C12" s="5" t="s">
        <v>16</v>
      </c>
      <c r="D12" s="3">
        <v>0</v>
      </c>
      <c r="E12" s="3">
        <v>5795000</v>
      </c>
      <c r="F12" s="6">
        <f t="shared" si="0"/>
        <v>5795000</v>
      </c>
      <c r="G12" s="3">
        <v>5784000</v>
      </c>
      <c r="H12" s="6">
        <f t="shared" si="1"/>
        <v>11000</v>
      </c>
      <c r="I12" s="6">
        <f t="shared" si="2"/>
        <v>11000</v>
      </c>
      <c r="J12" s="3">
        <v>289750</v>
      </c>
      <c r="K12" s="3">
        <f t="shared" si="3"/>
        <v>6084750</v>
      </c>
      <c r="L12" s="6">
        <f t="shared" si="4"/>
        <v>0</v>
      </c>
    </row>
    <row r="13" spans="1:12">
      <c r="A13" s="5" t="s">
        <v>17</v>
      </c>
      <c r="B13" s="5" t="s">
        <v>18</v>
      </c>
      <c r="C13" s="5" t="s">
        <v>19</v>
      </c>
      <c r="D13" s="3">
        <v>24940</v>
      </c>
      <c r="E13" s="3">
        <v>841091</v>
      </c>
      <c r="F13" s="3">
        <f t="shared" si="0"/>
        <v>866031</v>
      </c>
      <c r="G13" s="3">
        <v>866031</v>
      </c>
      <c r="H13" s="3">
        <f t="shared" si="1"/>
        <v>-24940</v>
      </c>
      <c r="I13" s="3">
        <f t="shared" si="2"/>
        <v>0</v>
      </c>
      <c r="J13" s="3">
        <v>25232</v>
      </c>
      <c r="K13" s="3">
        <f t="shared" si="3"/>
        <v>891263</v>
      </c>
      <c r="L13" s="6">
        <f t="shared" si="4"/>
        <v>0</v>
      </c>
    </row>
    <row r="14" spans="1:12">
      <c r="A14" s="7"/>
      <c r="B14" s="7"/>
      <c r="C14" s="7" t="s">
        <v>20</v>
      </c>
      <c r="D14" s="8">
        <f t="shared" ref="D14:I14" si="5">SUM(D8:D13)</f>
        <v>-481154</v>
      </c>
      <c r="E14" s="8">
        <f t="shared" si="5"/>
        <v>59321791</v>
      </c>
      <c r="F14" s="8">
        <f t="shared" si="5"/>
        <v>58840637</v>
      </c>
      <c r="G14" s="8">
        <f t="shared" si="5"/>
        <v>59662731</v>
      </c>
      <c r="H14" s="8">
        <f t="shared" si="5"/>
        <v>-340940</v>
      </c>
      <c r="I14" s="8">
        <f t="shared" si="5"/>
        <v>-822094</v>
      </c>
      <c r="J14" s="8">
        <f t="shared" ref="J14:K14" si="6">SUM(J8:J13)</f>
        <v>2949267</v>
      </c>
      <c r="K14" s="8">
        <f t="shared" si="6"/>
        <v>61789904</v>
      </c>
      <c r="L14" s="8">
        <f>SUM(L8:L13)</f>
        <v>-9073</v>
      </c>
    </row>
    <row r="15" spans="1:12">
      <c r="A15" s="18" t="s">
        <v>21</v>
      </c>
      <c r="B15" s="18"/>
      <c r="C15" s="18"/>
      <c r="D15" s="18"/>
      <c r="E15" s="18"/>
      <c r="F15" s="18"/>
      <c r="G15" s="18"/>
      <c r="H15" s="18"/>
      <c r="I15" s="18"/>
      <c r="J15"/>
      <c r="K15"/>
      <c r="L15"/>
    </row>
    <row r="16" spans="1:12">
      <c r="A16" s="5" t="s">
        <v>15</v>
      </c>
      <c r="B16" s="5" t="s">
        <v>15</v>
      </c>
      <c r="C16" s="5" t="s">
        <v>22</v>
      </c>
      <c r="D16" s="3">
        <v>-41585</v>
      </c>
      <c r="E16" s="3">
        <v>1148200</v>
      </c>
      <c r="F16" s="3">
        <f>D16+E16</f>
        <v>1106615</v>
      </c>
      <c r="G16" s="3">
        <v>1141500</v>
      </c>
      <c r="H16" s="6">
        <f>E16-G16</f>
        <v>6700</v>
      </c>
      <c r="I16" s="6">
        <f>F16-G16</f>
        <v>-34885</v>
      </c>
      <c r="J16" s="3">
        <v>57410</v>
      </c>
      <c r="K16" s="6">
        <f>F16+J16</f>
        <v>1164025</v>
      </c>
      <c r="L16" s="6">
        <f>(K16-G16)*((K16-G16)&lt;0)</f>
        <v>0</v>
      </c>
    </row>
    <row r="17" spans="1:12">
      <c r="A17" s="5" t="s">
        <v>23</v>
      </c>
      <c r="B17" s="5" t="s">
        <v>23</v>
      </c>
      <c r="C17" s="5" t="s">
        <v>24</v>
      </c>
      <c r="D17" s="3">
        <v>0</v>
      </c>
      <c r="E17" s="3">
        <f>SUMPRODUCT(([1]bilaga1!$B$1=[1]resultat!$C$10:$T$10)*([1]resultat!$C$11:$T$11))</f>
        <v>7671200</v>
      </c>
      <c r="F17" s="3">
        <f>D17+E17</f>
        <v>7671200</v>
      </c>
      <c r="G17" s="3">
        <f>F17</f>
        <v>7671200</v>
      </c>
      <c r="H17" s="3">
        <f>E17-G17</f>
        <v>0</v>
      </c>
      <c r="I17" s="3">
        <f>F17-G17</f>
        <v>0</v>
      </c>
      <c r="J17" s="3">
        <v>0</v>
      </c>
      <c r="K17" s="6">
        <f>F17+J17</f>
        <v>7671200</v>
      </c>
      <c r="L17" s="6">
        <f>(K17-G17)*((K17-G17)&lt;0)</f>
        <v>0</v>
      </c>
    </row>
    <row r="18" spans="1:12">
      <c r="A18" s="7"/>
      <c r="B18" s="7"/>
      <c r="C18" s="7" t="s">
        <v>20</v>
      </c>
      <c r="D18" s="8">
        <f t="shared" ref="D18:I18" si="7">SUM(D16:D17)</f>
        <v>-41585</v>
      </c>
      <c r="E18" s="8">
        <f t="shared" si="7"/>
        <v>8819400</v>
      </c>
      <c r="F18" s="8">
        <f t="shared" si="7"/>
        <v>8777815</v>
      </c>
      <c r="G18" s="8">
        <f t="shared" si="7"/>
        <v>8812700</v>
      </c>
      <c r="H18" s="8">
        <f t="shared" si="7"/>
        <v>6700</v>
      </c>
      <c r="I18" s="8">
        <f t="shared" si="7"/>
        <v>-34885</v>
      </c>
      <c r="J18" s="8">
        <f t="shared" ref="J18:K18" si="8">SUM(J16:J17)</f>
        <v>57410</v>
      </c>
      <c r="K18" s="8">
        <f t="shared" si="8"/>
        <v>8835225</v>
      </c>
      <c r="L18" s="8">
        <f>SUM(L16:L17)</f>
        <v>0</v>
      </c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/>
      <c r="K19"/>
      <c r="L19"/>
    </row>
    <row r="20" spans="1:12" ht="13.5" thickBot="1">
      <c r="A20" s="9"/>
      <c r="B20" s="9"/>
      <c r="C20" s="9" t="s">
        <v>25</v>
      </c>
      <c r="D20" s="10">
        <f t="shared" ref="D20:K20" si="9">D14+D18</f>
        <v>-522739</v>
      </c>
      <c r="E20" s="10">
        <f t="shared" si="9"/>
        <v>68141191</v>
      </c>
      <c r="F20" s="10">
        <f t="shared" si="9"/>
        <v>67618452</v>
      </c>
      <c r="G20" s="10">
        <f t="shared" si="9"/>
        <v>68475431</v>
      </c>
      <c r="H20" s="10">
        <f t="shared" si="9"/>
        <v>-334240</v>
      </c>
      <c r="I20" s="10">
        <f t="shared" si="9"/>
        <v>-856979</v>
      </c>
      <c r="J20" s="10">
        <f t="shared" si="9"/>
        <v>3006677</v>
      </c>
      <c r="K20" s="10">
        <f t="shared" si="9"/>
        <v>70625129</v>
      </c>
      <c r="L20" s="10">
        <f>L14+L18</f>
        <v>-9073</v>
      </c>
    </row>
  </sheetData>
  <mergeCells count="6">
    <mergeCell ref="A19:I19"/>
    <mergeCell ref="A2:I2"/>
    <mergeCell ref="A4:I4"/>
    <mergeCell ref="A6:C6"/>
    <mergeCell ref="A7:I7"/>
    <mergeCell ref="A15:I15"/>
  </mergeCells>
  <phoneticPr fontId="2" type="noConversion"/>
  <pageMargins left="0.78740157480314965" right="0.68" top="0.62" bottom="0.78740157480314965" header="0.51181102362204722" footer="0.51181102362204722"/>
  <pageSetup paperSize="9" scale="90" orientation="landscape" r:id="rId1"/>
  <headerFooter scaleWithDoc="0" alignWithMargins="0">
    <oddFooter>&amp;R&amp;KFF0000 &amp;K000000Bilaga 1 till Utgiftsprognos februari 2026, VER 2026-4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4JXXJJFS64ZS-957833390-4888</_dlc_DocId>
    <_dlc_DocIdUrl xmlns="465edb57-3a11-4ff8-9c43-7dc2da403828">
      <Url>https://sp.pensionsmyndigheten.se/ovr/ANSLAG/_layouts/15/DocIdRedir.aspx?ID=4JXXJJFS64ZS-957833390-4888</Url>
      <Description>4JXXJJFS64ZS-957833390-4888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34EDA-6EC6-471E-8D88-D85BF9277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2304C-A22E-47F5-8E4B-B2D6848623CC}">
  <ds:schemaRefs>
    <ds:schemaRef ds:uri="http://purl.org/dc/terms/"/>
    <ds:schemaRef ds:uri="http://purl.org/dc/elements/1.1/"/>
    <ds:schemaRef ds:uri="465edb57-3a11-4ff8-9c43-7dc2da403828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01C5D6B-AE9E-400C-85D7-F1A5385842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E65243-AEAD-4B3E-BA0D-DD2A312F284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53487282-78F8-4A94-9199-DB4B91A15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cp:lastPrinted>2025-10-15T15:45:09Z</cp:lastPrinted>
  <dcterms:created xsi:type="dcterms:W3CDTF">2009-10-28T11:41:28Z</dcterms:created>
  <dcterms:modified xsi:type="dcterms:W3CDTF">2026-07-07T11:42:50Z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0bffa6e1-2138-4724-b364-96795f51a48f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