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BU/2026/"/>
    </mc:Choice>
  </mc:AlternateContent>
  <xr:revisionPtr revIDLastSave="2" documentId="13_ncr:1_{DFA680A0-1622-4224-8892-B0735CBAE912}" xr6:coauthVersionLast="47" xr6:coauthVersionMax="47" xr10:uidLastSave="{EAA32477-A735-42E8-91E6-BB26B1FEB1EB}"/>
  <bookViews>
    <workbookView xWindow="-120" yWindow="-120" windowWidth="51840" windowHeight="21120" tabRatio="587" xr2:uid="{00000000-000D-0000-FFFF-FFFF00000000}"/>
  </bookViews>
  <sheets>
    <sheet name="Enkät" sheetId="1" r:id="rId1"/>
    <sheet name="Diagram" sheetId="3" r:id="rId2"/>
  </sheets>
  <definedNames>
    <definedName name="bkmÅlderspensionsavgift" localSheetId="0">Enkät!#REF!</definedName>
    <definedName name="_xlnm.Print_Titles" localSheetId="0">Enkät!$33:$34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3" l="1"/>
  <c r="Q5" i="3"/>
  <c r="Q6" i="3"/>
  <c r="Q7" i="3"/>
  <c r="Q8" i="3"/>
  <c r="Q9" i="3"/>
  <c r="Q10" i="3"/>
  <c r="Q11" i="3"/>
  <c r="Q12" i="3"/>
  <c r="Q18" i="3"/>
  <c r="Q19" i="3"/>
  <c r="Q20" i="3"/>
  <c r="N10" i="3"/>
  <c r="L10" i="3"/>
  <c r="P10" i="3"/>
  <c r="M10" i="3"/>
  <c r="O10" i="3"/>
  <c r="P4" i="3"/>
  <c r="P5" i="3"/>
  <c r="P6" i="3"/>
  <c r="P7" i="3"/>
  <c r="P8" i="3"/>
  <c r="P9" i="3"/>
  <c r="P11" i="3"/>
  <c r="P12" i="3"/>
  <c r="P18" i="3"/>
  <c r="P20" i="3"/>
  <c r="M6" i="3"/>
  <c r="N6" i="3"/>
  <c r="O6" i="3"/>
  <c r="O4" i="3"/>
  <c r="O5" i="3"/>
  <c r="O7" i="3"/>
  <c r="O8" i="3"/>
  <c r="O9" i="3"/>
  <c r="O11" i="3"/>
  <c r="O12" i="3"/>
  <c r="O18" i="3"/>
  <c r="O20" i="3"/>
  <c r="N4" i="3"/>
  <c r="N5" i="3"/>
  <c r="N7" i="3"/>
  <c r="N8" i="3"/>
  <c r="N9" i="3"/>
  <c r="N11" i="3"/>
  <c r="N12" i="3"/>
  <c r="N18" i="3"/>
  <c r="N20" i="3"/>
  <c r="M4" i="3"/>
  <c r="M5" i="3"/>
  <c r="M7" i="3"/>
  <c r="M8" i="3"/>
  <c r="M9" i="3"/>
  <c r="M11" i="3"/>
  <c r="M12" i="3"/>
  <c r="M20" i="3"/>
  <c r="M18" i="3"/>
  <c r="G20" i="3"/>
  <c r="H20" i="3"/>
  <c r="I20" i="3"/>
  <c r="J20" i="3"/>
  <c r="K20" i="3"/>
  <c r="L20" i="3"/>
  <c r="F20" i="3"/>
  <c r="G19" i="3"/>
  <c r="H19" i="3"/>
  <c r="H5" i="3"/>
  <c r="H4" i="3"/>
  <c r="H6" i="3"/>
  <c r="H7" i="3"/>
  <c r="H8" i="3"/>
  <c r="H11" i="3"/>
  <c r="H12" i="3"/>
  <c r="I19" i="3"/>
  <c r="J19" i="3"/>
  <c r="K19" i="3"/>
  <c r="L19" i="3"/>
  <c r="F19" i="3"/>
  <c r="G11" i="3"/>
  <c r="I11" i="3"/>
  <c r="J11" i="3"/>
  <c r="J5" i="3"/>
  <c r="K11" i="3"/>
  <c r="K10" i="3"/>
  <c r="L11" i="3"/>
  <c r="F11" i="3"/>
  <c r="G12" i="3"/>
  <c r="G5" i="3"/>
  <c r="G4" i="3"/>
  <c r="G6" i="3"/>
  <c r="G7" i="3"/>
  <c r="G8" i="3"/>
  <c r="I12" i="3"/>
  <c r="J12" i="3"/>
  <c r="K12" i="3"/>
  <c r="L12" i="3"/>
  <c r="L5" i="3"/>
  <c r="F12" i="3"/>
  <c r="F4" i="3"/>
  <c r="F5" i="3"/>
  <c r="F6" i="3"/>
  <c r="F7" i="3"/>
  <c r="F8" i="3"/>
  <c r="G10" i="3"/>
  <c r="H10" i="3"/>
  <c r="I10" i="3"/>
  <c r="J10" i="3"/>
  <c r="F10" i="3"/>
  <c r="G9" i="3"/>
  <c r="H9" i="3"/>
  <c r="I9" i="3"/>
  <c r="J9" i="3"/>
  <c r="K9" i="3"/>
  <c r="L9" i="3"/>
  <c r="F9" i="3"/>
  <c r="A12" i="3"/>
  <c r="A11" i="3"/>
  <c r="A10" i="3"/>
  <c r="A9" i="3"/>
  <c r="L8" i="3"/>
  <c r="K8" i="3"/>
  <c r="J8" i="3"/>
  <c r="I8" i="3"/>
  <c r="A8" i="3"/>
  <c r="L7" i="3"/>
  <c r="K7" i="3"/>
  <c r="K4" i="3"/>
  <c r="K5" i="3"/>
  <c r="K6" i="3"/>
  <c r="J7" i="3"/>
  <c r="I7" i="3"/>
  <c r="A7" i="3"/>
  <c r="L6" i="3"/>
  <c r="J6" i="3"/>
  <c r="I6" i="3"/>
  <c r="A6" i="3"/>
  <c r="I5" i="3"/>
  <c r="A5" i="3"/>
  <c r="L4" i="3"/>
  <c r="J4" i="3"/>
  <c r="I4" i="3"/>
  <c r="A4" i="3"/>
  <c r="L18" i="3"/>
  <c r="K18" i="3"/>
  <c r="J18" i="3"/>
  <c r="I18" i="3"/>
  <c r="H18" i="3"/>
  <c r="G18" i="3"/>
  <c r="F18" i="3"/>
  <c r="N19" i="3"/>
  <c r="M19" i="3"/>
  <c r="O19" i="3"/>
  <c r="P19" i="3"/>
  <c r="I15" i="3" l="1"/>
  <c r="I21" i="3" s="1"/>
  <c r="I22" i="3" s="1"/>
  <c r="I24" i="3" s="1"/>
  <c r="K15" i="3"/>
  <c r="K16" i="3" s="1"/>
  <c r="F15" i="3"/>
  <c r="F16" i="3" s="1"/>
  <c r="P15" i="3"/>
  <c r="P21" i="3" s="1"/>
  <c r="P22" i="3" s="1"/>
  <c r="P24" i="3" s="1"/>
  <c r="J15" i="3"/>
  <c r="J16" i="3" s="1"/>
  <c r="G15" i="3"/>
  <c r="G16" i="3" s="1"/>
  <c r="H15" i="3"/>
  <c r="H16" i="3" s="1"/>
  <c r="N15" i="3"/>
  <c r="N16" i="3" s="1"/>
  <c r="M15" i="3"/>
  <c r="M21" i="3" s="1"/>
  <c r="M22" i="3" s="1"/>
  <c r="M24" i="3" s="1"/>
  <c r="Q15" i="3"/>
  <c r="Q16" i="3" s="1"/>
  <c r="O15" i="3"/>
  <c r="O21" i="3" s="1"/>
  <c r="O22" i="3" s="1"/>
  <c r="O24" i="3" s="1"/>
  <c r="L15" i="3"/>
  <c r="L21" i="3" s="1"/>
  <c r="L22" i="3" s="1"/>
  <c r="L24" i="3" s="1"/>
  <c r="P16" i="3" l="1"/>
  <c r="H21" i="3"/>
  <c r="H22" i="3" s="1"/>
  <c r="H24" i="3" s="1"/>
  <c r="J21" i="3"/>
  <c r="J22" i="3" s="1"/>
  <c r="J24" i="3" s="1"/>
  <c r="G21" i="3"/>
  <c r="G22" i="3" s="1"/>
  <c r="G24" i="3" s="1"/>
  <c r="K21" i="3"/>
  <c r="K22" i="3" s="1"/>
  <c r="K24" i="3" s="1"/>
  <c r="F21" i="3"/>
  <c r="F22" i="3" s="1"/>
  <c r="F24" i="3" s="1"/>
  <c r="M16" i="3"/>
  <c r="I16" i="3"/>
  <c r="N21" i="3"/>
  <c r="N22" i="3" s="1"/>
  <c r="N24" i="3" s="1"/>
  <c r="L16" i="3"/>
  <c r="Q21" i="3"/>
  <c r="Q22" i="3" s="1"/>
  <c r="Q24" i="3" s="1"/>
  <c r="O16" i="3"/>
</calcChain>
</file>

<file path=xl/sharedStrings.xml><?xml version="1.0" encoding="utf-8"?>
<sst xmlns="http://schemas.openxmlformats.org/spreadsheetml/2006/main" count="199" uniqueCount="180">
  <si>
    <t>Utgifter inom Pensionsmyndighetens ansvarsområde</t>
  </si>
  <si>
    <t>Antagandebild</t>
  </si>
  <si>
    <t>Lönesummeökning (inkl. reformer)</t>
  </si>
  <si>
    <t>Timlöneökning</t>
  </si>
  <si>
    <t>Sysselsatta, personer (procentuell förändring)</t>
  </si>
  <si>
    <t>Antal sysselsatta, 1 000-tal</t>
  </si>
  <si>
    <t>Arbetslöshet, %, enligt ILO</t>
  </si>
  <si>
    <t>KPI (genomsnitt, inflationstal)</t>
  </si>
  <si>
    <t>Inkomstindex (Pensionsmyndigheten)</t>
  </si>
  <si>
    <t>Balansindex (Pensionsmyndigheten)</t>
  </si>
  <si>
    <t xml:space="preserve">Prisbasbelopp </t>
  </si>
  <si>
    <t>Inkomstbasbelopp (Pensionsmyndigheten)</t>
  </si>
  <si>
    <t>Boendekostnadsindex - hyres- och bostadsrätter (inkl. värme, ej hush.el)</t>
  </si>
  <si>
    <t>Ränta statsskuldväxlar, 3 mån</t>
  </si>
  <si>
    <t>Ränta statsskuldväxlar, 6 mån</t>
  </si>
  <si>
    <t>Ränta statsobligationer, 5 år</t>
  </si>
  <si>
    <t>Ränta statsobligationer, 10 år</t>
  </si>
  <si>
    <t>BNP-förändring, fast pris</t>
  </si>
  <si>
    <t>BNP-förändring, löpande priser</t>
  </si>
  <si>
    <t>BNP, miljarder kronor</t>
  </si>
  <si>
    <t>Utfall och prognos</t>
  </si>
  <si>
    <t>Utgiftsområde 11 Ekonomisk trygghet vid ålderdom</t>
  </si>
  <si>
    <t>1:1 Garantipension till ålderspension</t>
  </si>
  <si>
    <t>Anslaget totalt, tkr</t>
  </si>
  <si>
    <t>Garantipension, födda 1937 eller tidigare, tkr</t>
  </si>
  <si>
    <t>Garantipension, födda 1938 eller senare, tkr</t>
  </si>
  <si>
    <t>Antal ålderspensionärer med garantipension totalt</t>
  </si>
  <si>
    <t>Antal ålderspensioner med garantipension födda  -1937, totalt</t>
  </si>
  <si>
    <t>Antal ålderspensioner med garantipension födda -1937, kvinnor</t>
  </si>
  <si>
    <t>Antal ålderspensioner med garantipension födda -1937, män</t>
  </si>
  <si>
    <t>Antal ålderspensioner med garantipension födda 1938-, totalt</t>
  </si>
  <si>
    <t>Antal ålderspensioner med garantipension födda 1938-, kvinnor</t>
  </si>
  <si>
    <t>Antal ålderspensioner med garantipension födda 1938-, män</t>
  </si>
  <si>
    <t>Genomsnitt för garantipension, totalt tkr</t>
  </si>
  <si>
    <t>Genomsnitt för garantipension -1937, totalt, kr</t>
  </si>
  <si>
    <t>Genomsnitt för garantipension -1937, kvinnor, kr</t>
  </si>
  <si>
    <t>Genomsnitt för garantipension -1937, män, kr</t>
  </si>
  <si>
    <t>Genomsnitt för garantipension 1938-, totalt, kr</t>
  </si>
  <si>
    <t>Genomsnitt för garantipension 1938-, kvinnor, kr</t>
  </si>
  <si>
    <t>Genomsnitt för garantipension 1938-, män, kr</t>
  </si>
  <si>
    <t>Retrofaktor garantipension födda 1937 eller tidigare</t>
  </si>
  <si>
    <t>Retrofaktor garantipension födda 1938 eller senare</t>
  </si>
  <si>
    <t>Hustrutillägg m.m. tkr</t>
  </si>
  <si>
    <t>Särskilt pensionstillägg, tkr</t>
  </si>
  <si>
    <t>Antal särskilda pensionstillägg</t>
  </si>
  <si>
    <t>Genomsnittligt antal Pbb</t>
  </si>
  <si>
    <t>1:2 Efterlevandepensioner till vuxna</t>
  </si>
  <si>
    <t>Inkomstgrundad änkepension, tkr</t>
  </si>
  <si>
    <t>Garantipension till änkepension, tkr</t>
  </si>
  <si>
    <t xml:space="preserve">Antal (inkomstgrundade) änkepensioner  </t>
  </si>
  <si>
    <t>Antal garantipensioner till änkepension</t>
  </si>
  <si>
    <t>Genomsnittlig (inkomstgrundad) änkepension, kr</t>
  </si>
  <si>
    <t>Genomsnittlig garantipension till änkepension, kr</t>
  </si>
  <si>
    <t>Retrofaktor inkomstgrundad änkepension</t>
  </si>
  <si>
    <t>Retrofaktor garantipension till änkepension</t>
  </si>
  <si>
    <t>Inkomstgrundad omställningspension, tkr</t>
  </si>
  <si>
    <t>Garantipension till omställningspension, tkr</t>
  </si>
  <si>
    <t>Antal (inkomstgrundade) omställningspensioner</t>
  </si>
  <si>
    <t>Antal garantipensioner till omställningspension</t>
  </si>
  <si>
    <t>Genomsnittlig (inkomstgrundad) omställningspension, kr</t>
  </si>
  <si>
    <t>Genomsnittlig garantipension till omställningspension, kr</t>
  </si>
  <si>
    <t>Retrofaktor, omställningspension</t>
  </si>
  <si>
    <t>Inkomstgrundad förlängd omställningspension, tkr</t>
  </si>
  <si>
    <t>Garantipension till förlängd omställningspension, tkr</t>
  </si>
  <si>
    <t>Antal (inkomstgrundade) förlängda omställningspensioner</t>
  </si>
  <si>
    <t>Antal garantipensioner till förlängd omställningspension</t>
  </si>
  <si>
    <t>Genomsnittlig (inkomstgrundad) förlängd omställningspension, kr</t>
  </si>
  <si>
    <t>Genomsnittlig garantipension till förlängd omställningspension, kr</t>
  </si>
  <si>
    <t>Retrofaktor, förlängd omställningspension</t>
  </si>
  <si>
    <t>Särskild efterlevandepension, totalsummma, tkr</t>
  </si>
  <si>
    <t>1:3 Bostadstillägg till pensionärer</t>
  </si>
  <si>
    <t>Bostadstillägg till pensionärer, tkr</t>
  </si>
  <si>
    <t>BTP till ålderspension, tkr</t>
  </si>
  <si>
    <t>BTP till efterlevandepension m.m., tkr</t>
  </si>
  <si>
    <t>Särskilt bostadstillägg till pensionärer, tkr</t>
  </si>
  <si>
    <t>Antal personer med BTP.</t>
  </si>
  <si>
    <t>Antal personer med BTP, ålderspensionärer</t>
  </si>
  <si>
    <t>Antal personer med BTP, efterlevande m.m.</t>
  </si>
  <si>
    <t>Antal kvinnor med BTP</t>
  </si>
  <si>
    <t>Antal män med BTP</t>
  </si>
  <si>
    <t>Genomsnittligt belopp per BTP-mottagare</t>
  </si>
  <si>
    <t>Genomsnittligt belopp per BTP-mottagare, ålderspensionär</t>
  </si>
  <si>
    <t>Genomsnittligt belopp per BTP-mottagare, efterlevande m.m.</t>
  </si>
  <si>
    <t>Genomsnittligt belopp per BTP-mottagare, kvinnor</t>
  </si>
  <si>
    <t>Genomsnittligt belopp per BTP-mottagare, män</t>
  </si>
  <si>
    <t>Retrofaktor BTP</t>
  </si>
  <si>
    <t>Antal personer med SBTP</t>
  </si>
  <si>
    <t>Genomsnittligt belopp per SBTP-mottagare</t>
  </si>
  <si>
    <t>1:4 Äldreförsörjningsstöd</t>
  </si>
  <si>
    <t>Äldreförsörjningsstöd, tkr</t>
  </si>
  <si>
    <t>Äldreförsörjningsstöd till de utan bostadstillägg, tkr</t>
  </si>
  <si>
    <t>Äldreförsörjningsstöd till de med bostadstillägg, tkr</t>
  </si>
  <si>
    <t>Antal äldreförsörjningsstöd</t>
  </si>
  <si>
    <t>Antal äldreförsörjningsstöd utan bostadstillägg</t>
  </si>
  <si>
    <t>Antal äldreförsörjningsstöd med bostadstillägg</t>
  </si>
  <si>
    <t>Genomsnittligt äldreförsörjningsstöd</t>
  </si>
  <si>
    <t>Genomsnittligt äldreförsörjningsstöd, utan bostadstillägg</t>
  </si>
  <si>
    <t>Genomsnittligt äldreförsörjningsstöd, med bostadstillägg</t>
  </si>
  <si>
    <t>Retrofaktor äldreförsörjningsstöd</t>
  </si>
  <si>
    <t>Kvinnor</t>
  </si>
  <si>
    <t>Män</t>
  </si>
  <si>
    <t>Medelbelopp</t>
  </si>
  <si>
    <t>Utgift tkr</t>
  </si>
  <si>
    <t>1:5 Inkomstpensionstillägg</t>
  </si>
  <si>
    <r>
      <t>Andel pensionärer med inkomstpensionstillägg</t>
    </r>
    <r>
      <rPr>
        <vertAlign val="superscript"/>
        <sz val="12"/>
        <rFont val="Times New Roman"/>
        <family val="1"/>
      </rPr>
      <t>1</t>
    </r>
  </si>
  <si>
    <t>Genomsnittligt antal inkomstpensionstillägg</t>
  </si>
  <si>
    <t>Genomsnittsbelopp</t>
  </si>
  <si>
    <t>Retrofaktor</t>
  </si>
  <si>
    <t>Avser mottagare av inkomstpensionstillägg i december som andel av pensionärer, 65 år eller äldre, som är födda 1938 eller senare och får inkomstpension</t>
  </si>
  <si>
    <t>alternativt 1937 eller tidigare och får tilläggspension.</t>
  </si>
  <si>
    <t>2:1.1 Pensionsmyndigheten</t>
  </si>
  <si>
    <t>Utgiftsområde 12 Ekonomisk trygghet för familjer och barn</t>
  </si>
  <si>
    <t>1:5 Barnpension och efterlevandestöd</t>
  </si>
  <si>
    <t>Inkomstgrundad barnpension, tkr</t>
  </si>
  <si>
    <t>Efterlevandestöd, tkr</t>
  </si>
  <si>
    <t>Antal med inkomstgrundad barnpension</t>
  </si>
  <si>
    <t>Antal med efterlevandestöd</t>
  </si>
  <si>
    <t xml:space="preserve">Genomsnittsbelopp för inkomstgrundad  barnpension  </t>
  </si>
  <si>
    <t>Genomsnittsbelopp för efterlevandestöd</t>
  </si>
  <si>
    <t>Retrofaktor barnpension</t>
  </si>
  <si>
    <t>Retrofaktor efterlevandestöd</t>
  </si>
  <si>
    <t>1:7 Pensionsrätt för barnår, anslag</t>
  </si>
  <si>
    <t>Statlig ålderspensionsavgift, anslagsbelastning, tkr</t>
  </si>
  <si>
    <t>Statlig ålderspensionsavgift, prognostiserad slutlig avgift, tkr</t>
  </si>
  <si>
    <t>Fördelning mellan beräkningsalternativen</t>
  </si>
  <si>
    <t>Utfyllnad till den enskildes pensionsrätt året före barnets födelse</t>
  </si>
  <si>
    <t>Utfyllnad till 75 procent av den genomsnittliga pensions-</t>
  </si>
  <si>
    <t>grundande inkomsten för alla försäkrade under 65 år</t>
  </si>
  <si>
    <t>Ett fast belopp på ett inkomstbasbelopp</t>
  </si>
  <si>
    <t>Pensionsgrundande belopp</t>
  </si>
  <si>
    <t>Antal berörda familjer</t>
  </si>
  <si>
    <t>föregående prognos över berörda familjer</t>
  </si>
  <si>
    <t>Ålderspensionssystemet vid sidan av statens budget</t>
  </si>
  <si>
    <t>Utgifter totalt, tkr</t>
  </si>
  <si>
    <t>Därav under utgiftstaket</t>
  </si>
  <si>
    <t>Utbetalningar från AP-fonden, tkr</t>
  </si>
  <si>
    <t>Administration och kostnadsersättningar, AP-fonden, tkr</t>
  </si>
  <si>
    <t>Överföringar till de europeiska gemenskaperna från AP-fonden, tkr</t>
  </si>
  <si>
    <t>Premiepension, tkr</t>
  </si>
  <si>
    <t>Överföringar till de europeiska gemenskaperna från premiepensionssystemet, tkr</t>
  </si>
  <si>
    <t>Tilläggspension, tkr</t>
  </si>
  <si>
    <t>Inkomstpension, tkr</t>
  </si>
  <si>
    <t>Antal ålderspensioner, totalt (december)</t>
  </si>
  <si>
    <t>Antal ålderspensioner, kvinnor (december)</t>
  </si>
  <si>
    <t>Antal ålderspensioner, män (december)</t>
  </si>
  <si>
    <t>Skattat medeltal ålderspensioner, exkl. premiepension</t>
  </si>
  <si>
    <t>Medeltal tilläggspensioner, totalt</t>
  </si>
  <si>
    <t>Medeltal tilläggspensioner, kvinnor</t>
  </si>
  <si>
    <t>Medeltal tilläggspensioner, män</t>
  </si>
  <si>
    <t>Medeltal inkomstpensioner, totalt</t>
  </si>
  <si>
    <t>Medeltal inkomstpensioner, kvinnor</t>
  </si>
  <si>
    <t>Medeltal inkomstpensioner, män</t>
  </si>
  <si>
    <t>Medeltal premiepensioner (egen), totalt</t>
  </si>
  <si>
    <t>Medeltal premiepensioner (egen), kvinnor</t>
  </si>
  <si>
    <t>Medeltal premiepensioner (egen), män</t>
  </si>
  <si>
    <t>Medeltal premiepensioner (efterlevandeskydd)</t>
  </si>
  <si>
    <t>Medelbelopp tilläggspension, totalt, kr</t>
  </si>
  <si>
    <t>Medelbelopp tilläggspension, kvinnor, kr</t>
  </si>
  <si>
    <t>Medelbelopp tilläggspension, män, kr</t>
  </si>
  <si>
    <t>Medelbelopp inkomstpension, totalt, kr</t>
  </si>
  <si>
    <t>Medelbelopp inkomstpension, kvinnor, kr</t>
  </si>
  <si>
    <t>Medelbelopp inkomstpension, män, kr</t>
  </si>
  <si>
    <t>Medelbelopp premiepension (egen), totalt, kr</t>
  </si>
  <si>
    <t>Medelbelopp premiepension (egen), kvinnor, kr</t>
  </si>
  <si>
    <t>Medelbelopp premiepension (egen), män, kr</t>
  </si>
  <si>
    <t>Medelbelopp premiepension (efterlevandeskydd), kr</t>
  </si>
  <si>
    <t>Retrofaktor tilläggspension</t>
  </si>
  <si>
    <t>Retrofaktor inkomstpension</t>
  </si>
  <si>
    <t>Retrofaktor premiepension (egen)</t>
  </si>
  <si>
    <t>Retrofaktor premiepension (efterlevandeskydd)</t>
  </si>
  <si>
    <t>Fördelning av AP-fondernas administrationskostnader m.m., tkr</t>
  </si>
  <si>
    <t>Kostnadsersättningar</t>
  </si>
  <si>
    <t>AP-fondernas interna administrationskostnader</t>
  </si>
  <si>
    <t>Provisionskostnader och externa kostnader</t>
  </si>
  <si>
    <t>Prestationsbaserade avgifter</t>
  </si>
  <si>
    <t>Pensionsförmåner finansierade via sakanslag</t>
  </si>
  <si>
    <t>Inkomstpension och tilläggspension m.m.</t>
  </si>
  <si>
    <t>Premiepensioner</t>
  </si>
  <si>
    <t>Summa</t>
  </si>
  <si>
    <t>Utgifter i relation till BNP.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</si>
</sst>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k_r_-;\-* #,##0.00\ _k_r_-;_-* &quot;-&quot;??\ _k_r_-;_-@_-"/>
    <numFmt numFmtId="165" formatCode="_(&quot;$&quot;* #,##0_);_(&quot;$&quot;* \(#,##0\);_(&quot;$&quot;* &quot;-&quot;_);_(@_)"/>
    <numFmt numFmtId="166" formatCode="_(* #,##0_);_(* \(#,##0\);_(* &quot;-&quot;_);_(@_)"/>
    <numFmt numFmtId="167" formatCode="#,##0.000"/>
    <numFmt numFmtId="168" formatCode="#,##0.0"/>
    <numFmt numFmtId="169" formatCode="0.000"/>
    <numFmt numFmtId="170" formatCode="General_)"/>
    <numFmt numFmtId="171" formatCode="#,##0.0000"/>
    <numFmt numFmtId="172" formatCode="###\ ###\ ###\ ##0;\-###\ ###\ ###\ ##0;0;@"/>
    <numFmt numFmtId="173" formatCode="0.0%"/>
    <numFmt numFmtId="174" formatCode="_-* #,##0.0000\ _k_r_-;\-* #,##0.0000\ _k_r_-;_-* &quot;-&quot;??\ _k_r_-;_-@_-"/>
    <numFmt numFmtId="175" formatCode="_-* #,##0.000\ _k_r_-;\-* #,##0.000\ _k_r_-;_-* &quot;-&quot;??\ _k_r_-;_-@_-"/>
    <numFmt numFmtId="176" formatCode="#,##0_ ;\-#,##0\ "/>
  </numFmts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</font>
    <font>
      <vertAlign val="superscript"/>
      <sz val="8"/>
      <color rgb="FFFF0000"/>
      <name val="Times New Roman"/>
      <family val="1"/>
    </font>
    <font>
      <b/>
      <sz val="12"/>
      <color rgb="FFFF0000"/>
      <name val="Arial"/>
      <family val="2"/>
    </font>
    <font>
      <i/>
      <sz val="14"/>
      <color rgb="FFFF0000"/>
      <name val="Arial"/>
      <family val="2"/>
    </font>
    <font>
      <b/>
      <i/>
      <sz val="14"/>
      <color rgb="FFFF000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vertAlign val="superscript"/>
      <sz val="12"/>
      <name val="Times New Roman"/>
      <family val="1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rgb="FFEEB5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540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4" fillId="5" borderId="1" applyNumberFormat="0" applyAlignment="0" applyProtection="0"/>
    <xf numFmtId="0" fontId="23" fillId="6" borderId="0" applyNumberFormat="0" applyBorder="0" applyAlignment="0" applyProtection="0"/>
    <xf numFmtId="0" fontId="22" fillId="18" borderId="0" applyNumberFormat="0" applyBorder="0" applyAlignment="0" applyProtection="0"/>
    <xf numFmtId="0" fontId="22" fillId="15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20" borderId="0" applyNumberFormat="0" applyBorder="0" applyAlignment="0" applyProtection="0"/>
    <xf numFmtId="0" fontId="31" fillId="8" borderId="1" applyNumberFormat="0" applyAlignment="0" applyProtection="0"/>
    <xf numFmtId="0" fontId="25" fillId="9" borderId="2" applyNumberFormat="0" applyAlignment="0" applyProtection="0"/>
    <xf numFmtId="0" fontId="39" fillId="0" borderId="7" applyNumberFormat="0" applyFill="0" applyAlignment="0" applyProtection="0"/>
    <xf numFmtId="0" fontId="33" fillId="21" borderId="0" applyNumberFormat="0" applyBorder="0" applyAlignment="0" applyProtection="0"/>
    <xf numFmtId="170" fontId="34" fillId="0" borderId="0"/>
    <xf numFmtId="0" fontId="12" fillId="4" borderId="1" applyNumberFormat="0" applyFont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4" fontId="16" fillId="22" borderId="8" applyNumberFormat="0" applyProtection="0">
      <alignment vertical="center"/>
    </xf>
    <xf numFmtId="4" fontId="17" fillId="22" borderId="8" applyNumberFormat="0" applyProtection="0">
      <alignment vertical="center"/>
    </xf>
    <xf numFmtId="4" fontId="16" fillId="22" borderId="8" applyNumberFormat="0" applyProtection="0">
      <alignment horizontal="left" vertical="center" indent="1"/>
    </xf>
    <xf numFmtId="4" fontId="16" fillId="22" borderId="8" applyNumberFormat="0" applyProtection="0">
      <alignment horizontal="left" vertical="center" indent="1"/>
    </xf>
    <xf numFmtId="0" fontId="12" fillId="23" borderId="8" applyNumberFormat="0" applyProtection="0">
      <alignment horizontal="left" vertical="center" indent="1"/>
    </xf>
    <xf numFmtId="4" fontId="16" fillId="24" borderId="8" applyNumberFormat="0" applyProtection="0">
      <alignment horizontal="right" vertical="center"/>
    </xf>
    <xf numFmtId="4" fontId="16" fillId="25" borderId="8" applyNumberFormat="0" applyProtection="0">
      <alignment horizontal="right" vertical="center"/>
    </xf>
    <xf numFmtId="4" fontId="16" fillId="26" borderId="8" applyNumberFormat="0" applyProtection="0">
      <alignment horizontal="right" vertical="center"/>
    </xf>
    <xf numFmtId="4" fontId="16" fillId="27" borderId="8" applyNumberFormat="0" applyProtection="0">
      <alignment horizontal="right" vertical="center"/>
    </xf>
    <xf numFmtId="4" fontId="16" fillId="28" borderId="8" applyNumberFormat="0" applyProtection="0">
      <alignment horizontal="right" vertical="center"/>
    </xf>
    <xf numFmtId="4" fontId="16" fillId="29" borderId="8" applyNumberFormat="0" applyProtection="0">
      <alignment horizontal="right" vertical="center"/>
    </xf>
    <xf numFmtId="4" fontId="16" fillId="30" borderId="8" applyNumberFormat="0" applyProtection="0">
      <alignment horizontal="right" vertical="center"/>
    </xf>
    <xf numFmtId="4" fontId="16" fillId="31" borderId="8" applyNumberFormat="0" applyProtection="0">
      <alignment horizontal="right" vertical="center"/>
    </xf>
    <xf numFmtId="4" fontId="16" fillId="32" borderId="8" applyNumberFormat="0" applyProtection="0">
      <alignment horizontal="right" vertical="center"/>
    </xf>
    <xf numFmtId="4" fontId="15" fillId="33" borderId="8" applyNumberFormat="0" applyProtection="0">
      <alignment horizontal="left" vertical="center" indent="1"/>
    </xf>
    <xf numFmtId="4" fontId="16" fillId="34" borderId="12" applyNumberFormat="0" applyProtection="0">
      <alignment horizontal="left" vertical="center" indent="1"/>
    </xf>
    <xf numFmtId="4" fontId="18" fillId="35" borderId="0" applyNumberFormat="0" applyProtection="0">
      <alignment horizontal="left" vertical="center" indent="1"/>
    </xf>
    <xf numFmtId="0" fontId="12" fillId="23" borderId="8" applyNumberFormat="0" applyProtection="0">
      <alignment horizontal="left" vertical="center" indent="1"/>
    </xf>
    <xf numFmtId="4" fontId="19" fillId="34" borderId="8" applyNumberFormat="0" applyProtection="0">
      <alignment horizontal="left" vertical="center" indent="1"/>
    </xf>
    <xf numFmtId="4" fontId="19" fillId="36" borderId="8" applyNumberFormat="0" applyProtection="0">
      <alignment horizontal="left" vertical="center" indent="1"/>
    </xf>
    <xf numFmtId="0" fontId="12" fillId="36" borderId="8" applyNumberFormat="0" applyProtection="0">
      <alignment horizontal="left" vertical="center" indent="1"/>
    </xf>
    <xf numFmtId="0" fontId="12" fillId="36" borderId="8" applyNumberFormat="0" applyProtection="0">
      <alignment horizontal="left" vertical="center" indent="1"/>
    </xf>
    <xf numFmtId="0" fontId="12" fillId="37" borderId="8" applyNumberFormat="0" applyProtection="0">
      <alignment horizontal="left" vertical="center" indent="1"/>
    </xf>
    <xf numFmtId="0" fontId="12" fillId="37" borderId="8" applyNumberFormat="0" applyProtection="0">
      <alignment horizontal="left" vertical="center" indent="1"/>
    </xf>
    <xf numFmtId="0" fontId="12" fillId="38" borderId="8" applyNumberFormat="0" applyProtection="0">
      <alignment horizontal="left" vertical="center" indent="1"/>
    </xf>
    <xf numFmtId="0" fontId="12" fillId="38" borderId="8" applyNumberFormat="0" applyProtection="0">
      <alignment horizontal="left" vertical="center" indent="1"/>
    </xf>
    <xf numFmtId="0" fontId="12" fillId="23" borderId="8" applyNumberFormat="0" applyProtection="0">
      <alignment horizontal="left" vertical="center" indent="1"/>
    </xf>
    <xf numFmtId="0" fontId="12" fillId="23" borderId="8" applyNumberFormat="0" applyProtection="0">
      <alignment horizontal="left" vertical="center" indent="1"/>
    </xf>
    <xf numFmtId="4" fontId="16" fillId="39" borderId="8" applyNumberFormat="0" applyProtection="0">
      <alignment vertical="center"/>
    </xf>
    <xf numFmtId="4" fontId="17" fillId="39" borderId="8" applyNumberFormat="0" applyProtection="0">
      <alignment vertical="center"/>
    </xf>
    <xf numFmtId="4" fontId="16" fillId="39" borderId="8" applyNumberFormat="0" applyProtection="0">
      <alignment horizontal="left" vertical="center" indent="1"/>
    </xf>
    <xf numFmtId="4" fontId="16" fillId="39" borderId="8" applyNumberFormat="0" applyProtection="0">
      <alignment horizontal="left" vertical="center" indent="1"/>
    </xf>
    <xf numFmtId="4" fontId="16" fillId="34" borderId="8" applyNumberFormat="0" applyProtection="0">
      <alignment horizontal="right" vertical="center"/>
    </xf>
    <xf numFmtId="4" fontId="17" fillId="34" borderId="8" applyNumberFormat="0" applyProtection="0">
      <alignment horizontal="right" vertical="center"/>
    </xf>
    <xf numFmtId="0" fontId="12" fillId="23" borderId="8" applyNumberFormat="0" applyProtection="0">
      <alignment horizontal="left" vertical="center" indent="1"/>
    </xf>
    <xf numFmtId="0" fontId="12" fillId="23" borderId="8" applyNumberFormat="0" applyProtection="0">
      <alignment horizontal="left" vertical="center" indent="1"/>
    </xf>
    <xf numFmtId="0" fontId="20" fillId="0" borderId="0"/>
    <xf numFmtId="4" fontId="14" fillId="34" borderId="8" applyNumberFormat="0" applyProtection="0">
      <alignment horizontal="right" vertical="center"/>
    </xf>
    <xf numFmtId="172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166" fontId="11" fillId="0" borderId="0" applyFont="0" applyFill="0" applyBorder="0" applyAlignment="0" applyProtection="0"/>
    <xf numFmtId="0" fontId="35" fillId="11" borderId="8" applyNumberFormat="0" applyAlignment="0" applyProtection="0"/>
    <xf numFmtId="165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43" fillId="0" borderId="0">
      <protection locked="0"/>
    </xf>
    <xf numFmtId="0" fontId="44" fillId="7" borderId="0" applyNumberFormat="0" applyBorder="0" applyAlignment="0" applyProtection="0"/>
    <xf numFmtId="9" fontId="12" fillId="0" borderId="0" applyFont="0" applyFill="0" applyBorder="0" applyAlignment="0" applyProtection="0"/>
    <xf numFmtId="4" fontId="16" fillId="34" borderId="8" applyNumberFormat="0" applyProtection="0">
      <alignment horizontal="left" vertical="center" indent="1"/>
    </xf>
    <xf numFmtId="4" fontId="16" fillId="36" borderId="8" applyNumberFormat="0" applyProtection="0">
      <alignment horizontal="left" vertical="center" indent="1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3" fillId="0" borderId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3" fillId="0" borderId="0">
      <protection locked="0"/>
    </xf>
    <xf numFmtId="164" fontId="12" fillId="0" borderId="0" applyFont="0" applyFill="0" applyBorder="0" applyAlignment="0" applyProtection="0"/>
    <xf numFmtId="0" fontId="43" fillId="0" borderId="0">
      <protection locked="0"/>
    </xf>
    <xf numFmtId="164" fontId="12" fillId="0" borderId="0" applyFont="0" applyFill="0" applyBorder="0" applyAlignment="0" applyProtection="0"/>
    <xf numFmtId="0" fontId="43" fillId="0" borderId="0">
      <protection locked="0"/>
    </xf>
    <xf numFmtId="164" fontId="12" fillId="0" borderId="0" applyFont="0" applyFill="0" applyBorder="0" applyAlignment="0" applyProtection="0"/>
    <xf numFmtId="0" fontId="43" fillId="0" borderId="0">
      <protection locked="0"/>
    </xf>
    <xf numFmtId="164" fontId="12" fillId="0" borderId="0" applyFont="0" applyFill="0" applyBorder="0" applyAlignment="0" applyProtection="0"/>
    <xf numFmtId="0" fontId="43" fillId="0" borderId="0">
      <protection locked="0"/>
    </xf>
    <xf numFmtId="164" fontId="12" fillId="0" borderId="0" applyFont="0" applyFill="0" applyBorder="0" applyAlignment="0" applyProtection="0"/>
    <xf numFmtId="0" fontId="43" fillId="0" borderId="0">
      <protection locked="0"/>
    </xf>
    <xf numFmtId="164" fontId="12" fillId="0" borderId="0" applyFont="0" applyFill="0" applyBorder="0" applyAlignment="0" applyProtection="0"/>
    <xf numFmtId="0" fontId="43" fillId="0" borderId="0">
      <protection locked="0"/>
    </xf>
    <xf numFmtId="0" fontId="43" fillId="0" borderId="0">
      <protection locked="0"/>
    </xf>
    <xf numFmtId="0" fontId="12" fillId="0" borderId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5" fillId="0" borderId="0">
      <protection locked="0"/>
    </xf>
    <xf numFmtId="164" fontId="12" fillId="0" borderId="0" applyFont="0" applyFill="0" applyBorder="0" applyAlignment="0" applyProtection="0"/>
    <xf numFmtId="0" fontId="45" fillId="0" borderId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5" fillId="0" borderId="0">
      <protection locked="0"/>
    </xf>
    <xf numFmtId="164" fontId="12" fillId="0" borderId="0" applyFont="0" applyFill="0" applyBorder="0" applyAlignment="0" applyProtection="0"/>
    <xf numFmtId="0" fontId="45" fillId="0" borderId="0">
      <protection locked="0"/>
    </xf>
    <xf numFmtId="4" fontId="16" fillId="34" borderId="8" applyNumberFormat="0" applyProtection="0">
      <alignment horizontal="left" vertical="center" indent="1"/>
    </xf>
    <xf numFmtId="4" fontId="16" fillId="36" borderId="8" applyNumberFormat="0" applyProtection="0">
      <alignment horizontal="left" vertical="center" indent="1"/>
    </xf>
    <xf numFmtId="4" fontId="14" fillId="34" borderId="8" applyNumberFormat="0" applyProtection="0">
      <alignment horizontal="right" vertical="center"/>
    </xf>
    <xf numFmtId="4" fontId="14" fillId="34" borderId="8" applyNumberFormat="0" applyProtection="0">
      <alignment horizontal="right" vertical="center"/>
    </xf>
    <xf numFmtId="0" fontId="45" fillId="0" borderId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0" fillId="0" borderId="0"/>
    <xf numFmtId="0" fontId="12" fillId="0" borderId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0" fontId="12" fillId="0" borderId="0">
      <protection locked="0"/>
    </xf>
    <xf numFmtId="0" fontId="9" fillId="0" borderId="0"/>
    <xf numFmtId="0" fontId="12" fillId="0" borderId="0">
      <protection locked="0"/>
    </xf>
    <xf numFmtId="0" fontId="12" fillId="0" borderId="0">
      <protection locked="0"/>
    </xf>
    <xf numFmtId="0" fontId="9" fillId="0" borderId="0"/>
    <xf numFmtId="0" fontId="49" fillId="0" borderId="0">
      <protection locked="0"/>
    </xf>
    <xf numFmtId="0" fontId="49" fillId="0" borderId="0">
      <protection locked="0"/>
    </xf>
    <xf numFmtId="164" fontId="12" fillId="0" borderId="0" applyFont="0" applyFill="0" applyBorder="0" applyAlignment="0" applyProtection="0"/>
    <xf numFmtId="0" fontId="49" fillId="0" borderId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9" fillId="0" borderId="0">
      <protection locked="0"/>
    </xf>
    <xf numFmtId="164" fontId="12" fillId="0" borderId="0" applyFont="0" applyFill="0" applyBorder="0" applyAlignment="0" applyProtection="0"/>
    <xf numFmtId="0" fontId="49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>
      <protection locked="0"/>
    </xf>
    <xf numFmtId="0" fontId="50" fillId="0" borderId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50" fillId="0" borderId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1" fillId="0" borderId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51" fillId="0" borderId="0">
      <protection locked="0"/>
    </xf>
    <xf numFmtId="164" fontId="1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2" fillId="0" borderId="0">
      <protection locked="0"/>
    </xf>
    <xf numFmtId="0" fontId="52" fillId="0" borderId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52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8" fillId="0" borderId="0" applyFont="0" applyFill="0" applyBorder="0" applyAlignment="0" applyProtection="0"/>
    <xf numFmtId="176" fontId="4" fillId="40" borderId="0" applyNumberFormat="0" applyFon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5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1" fillId="72" borderId="0" applyNumberFormat="0" applyBorder="0" applyAlignment="0" applyProtection="0"/>
    <xf numFmtId="0" fontId="21" fillId="73" borderId="0" applyNumberFormat="0" applyBorder="0" applyAlignment="0" applyProtection="0"/>
    <xf numFmtId="0" fontId="22" fillId="74" borderId="0" applyNumberFormat="0" applyBorder="0" applyAlignment="0" applyProtection="0"/>
    <xf numFmtId="0" fontId="22" fillId="75" borderId="0" applyNumberFormat="0" applyBorder="0" applyAlignment="0" applyProtection="0"/>
    <xf numFmtId="0" fontId="21" fillId="76" borderId="0" applyNumberFormat="0" applyBorder="0" applyAlignment="0" applyProtection="0"/>
    <xf numFmtId="0" fontId="21" fillId="77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1" fillId="80" borderId="0" applyNumberFormat="0" applyBorder="0" applyAlignment="0" applyProtection="0"/>
    <xf numFmtId="0" fontId="21" fillId="81" borderId="0" applyNumberFormat="0" applyBorder="0" applyAlignment="0" applyProtection="0"/>
    <xf numFmtId="0" fontId="22" fillId="82" borderId="0" applyNumberFormat="0" applyBorder="0" applyAlignment="0" applyProtection="0"/>
    <xf numFmtId="0" fontId="22" fillId="83" borderId="0" applyNumberFormat="0" applyBorder="0" applyAlignment="0" applyProtection="0"/>
    <xf numFmtId="0" fontId="21" fillId="81" borderId="0" applyNumberFormat="0" applyBorder="0" applyAlignment="0" applyProtection="0"/>
    <xf numFmtId="0" fontId="21" fillId="82" borderId="0" applyNumberFormat="0" applyBorder="0" applyAlignment="0" applyProtection="0"/>
    <xf numFmtId="0" fontId="22" fillId="82" borderId="0" applyNumberFormat="0" applyBorder="0" applyAlignment="0" applyProtection="0"/>
    <xf numFmtId="0" fontId="22" fillId="84" borderId="0" applyNumberFormat="0" applyBorder="0" applyAlignment="0" applyProtection="0"/>
    <xf numFmtId="0" fontId="21" fillId="72" borderId="0" applyNumberFormat="0" applyBorder="0" applyAlignment="0" applyProtection="0"/>
    <xf numFmtId="0" fontId="21" fillId="73" borderId="0" applyNumberFormat="0" applyBorder="0" applyAlignment="0" applyProtection="0"/>
    <xf numFmtId="0" fontId="22" fillId="73" borderId="0" applyNumberFormat="0" applyBorder="0" applyAlignment="0" applyProtection="0"/>
    <xf numFmtId="0" fontId="22" fillId="85" borderId="0" applyNumberFormat="0" applyBorder="0" applyAlignment="0" applyProtection="0"/>
    <xf numFmtId="0" fontId="21" fillId="86" borderId="0" applyNumberFormat="0" applyBorder="0" applyAlignment="0" applyProtection="0"/>
    <xf numFmtId="0" fontId="21" fillId="77" borderId="0" applyNumberFormat="0" applyBorder="0" applyAlignment="0" applyProtection="0"/>
    <xf numFmtId="0" fontId="22" fillId="87" borderId="0" applyNumberFormat="0" applyBorder="0" applyAlignment="0" applyProtection="0"/>
    <xf numFmtId="0" fontId="22" fillId="88" borderId="0" applyNumberFormat="0" applyBorder="0" applyAlignment="0" applyProtection="0"/>
    <xf numFmtId="0" fontId="34" fillId="4" borderId="1" applyNumberFormat="0" applyFont="0" applyAlignment="0" applyProtection="0"/>
    <xf numFmtId="0" fontId="24" fillId="5" borderId="1" applyNumberFormat="0" applyAlignment="0" applyProtection="0"/>
    <xf numFmtId="0" fontId="27" fillId="20" borderId="0" applyNumberFormat="0" applyBorder="0" applyAlignment="0" applyProtection="0"/>
    <xf numFmtId="0" fontId="23" fillId="7" borderId="0" applyNumberFormat="0" applyBorder="0" applyAlignment="0" applyProtection="0"/>
    <xf numFmtId="0" fontId="37" fillId="89" borderId="0" applyNumberFormat="0" applyBorder="0" applyAlignment="0" applyProtection="0"/>
    <xf numFmtId="0" fontId="37" fillId="90" borderId="0" applyNumberFormat="0" applyBorder="0" applyAlignment="0" applyProtection="0"/>
    <xf numFmtId="0" fontId="37" fillId="91" borderId="0" applyNumberFormat="0" applyBorder="0" applyAlignment="0" applyProtection="0"/>
    <xf numFmtId="0" fontId="22" fillId="13" borderId="0" applyNumberFormat="0" applyBorder="0" applyAlignment="0" applyProtection="0"/>
    <xf numFmtId="0" fontId="22" fillId="15" borderId="0" applyNumberFormat="0" applyBorder="0" applyAlignment="0" applyProtection="0"/>
    <xf numFmtId="0" fontId="22" fillId="10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6" fillId="0" borderId="0" applyNumberFormat="0" applyFill="0" applyBorder="0" applyAlignment="0" applyProtection="0"/>
    <xf numFmtId="0" fontId="31" fillId="8" borderId="1" applyNumberFormat="0" applyAlignment="0" applyProtection="0"/>
    <xf numFmtId="0" fontId="25" fillId="17" borderId="2" applyNumberFormat="0" applyAlignment="0" applyProtection="0"/>
    <xf numFmtId="0" fontId="32" fillId="0" borderId="6" applyNumberFormat="0" applyFill="0" applyAlignment="0" applyProtection="0"/>
    <xf numFmtId="0" fontId="33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12" fillId="92" borderId="24" applyNumberFormat="0">
      <protection locked="0"/>
    </xf>
    <xf numFmtId="0" fontId="90" fillId="16" borderId="25" applyBorder="0"/>
    <xf numFmtId="0" fontId="13" fillId="93" borderId="24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5" fillId="5" borderId="8" applyNumberFormat="0" applyAlignment="0" applyProtection="0"/>
    <xf numFmtId="0" fontId="38" fillId="0" borderId="0" applyNumberFormat="0" applyFill="0" applyBorder="0" applyAlignment="0" applyProtection="0"/>
    <xf numFmtId="0" fontId="3" fillId="0" borderId="0"/>
    <xf numFmtId="0" fontId="91" fillId="0" borderId="0" applyNumberFormat="0" applyFill="0" applyBorder="0" applyAlignment="0" applyProtection="0"/>
    <xf numFmtId="0" fontId="78" fillId="0" borderId="15" applyNumberFormat="0" applyFill="0" applyAlignment="0" applyProtection="0"/>
    <xf numFmtId="0" fontId="79" fillId="0" borderId="16" applyNumberFormat="0" applyFill="0" applyAlignment="0" applyProtection="0"/>
    <xf numFmtId="0" fontId="80" fillId="0" borderId="17" applyNumberFormat="0" applyFill="0" applyAlignment="0" applyProtection="0"/>
    <xf numFmtId="0" fontId="80" fillId="0" borderId="0" applyNumberFormat="0" applyFill="0" applyBorder="0" applyAlignment="0" applyProtection="0"/>
    <xf numFmtId="0" fontId="81" fillId="41" borderId="0" applyNumberFormat="0" applyBorder="0" applyAlignment="0" applyProtection="0"/>
    <xf numFmtId="0" fontId="44" fillId="42" borderId="0" applyNumberFormat="0" applyBorder="0" applyAlignment="0" applyProtection="0"/>
    <xf numFmtId="0" fontId="82" fillId="43" borderId="0" applyNumberFormat="0" applyBorder="0" applyAlignment="0" applyProtection="0"/>
    <xf numFmtId="0" fontId="83" fillId="44" borderId="18" applyNumberFormat="0" applyAlignment="0" applyProtection="0"/>
    <xf numFmtId="0" fontId="84" fillId="45" borderId="19" applyNumberFormat="0" applyAlignment="0" applyProtection="0"/>
    <xf numFmtId="0" fontId="85" fillId="45" borderId="18" applyNumberFormat="0" applyAlignment="0" applyProtection="0"/>
    <xf numFmtId="0" fontId="86" fillId="0" borderId="20" applyNumberFormat="0" applyFill="0" applyAlignment="0" applyProtection="0"/>
    <xf numFmtId="0" fontId="87" fillId="46" borderId="21" applyNumberFormat="0" applyAlignment="0" applyProtection="0"/>
    <xf numFmtId="0" fontId="77" fillId="0" borderId="0" applyNumberFormat="0" applyFill="0" applyBorder="0" applyAlignment="0" applyProtection="0"/>
    <xf numFmtId="0" fontId="3" fillId="47" borderId="22" applyNumberFormat="0" applyFont="0" applyAlignment="0" applyProtection="0"/>
    <xf numFmtId="0" fontId="88" fillId="0" borderId="0" applyNumberFormat="0" applyFill="0" applyBorder="0" applyAlignment="0" applyProtection="0"/>
    <xf numFmtId="0" fontId="76" fillId="0" borderId="23" applyNumberFormat="0" applyFill="0" applyAlignment="0" applyProtection="0"/>
    <xf numFmtId="0" fontId="89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89" fillId="51" borderId="0" applyNumberFormat="0" applyBorder="0" applyAlignment="0" applyProtection="0"/>
    <xf numFmtId="0" fontId="89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89" fillId="55" borderId="0" applyNumberFormat="0" applyBorder="0" applyAlignment="0" applyProtection="0"/>
    <xf numFmtId="0" fontId="89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89" fillId="59" borderId="0" applyNumberFormat="0" applyBorder="0" applyAlignment="0" applyProtection="0"/>
    <xf numFmtId="0" fontId="89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89" fillId="63" borderId="0" applyNumberFormat="0" applyBorder="0" applyAlignment="0" applyProtection="0"/>
    <xf numFmtId="0" fontId="89" fillId="64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89" fillId="67" borderId="0" applyNumberFormat="0" applyBorder="0" applyAlignment="0" applyProtection="0"/>
    <xf numFmtId="0" fontId="89" fillId="68" borderId="0" applyNumberFormat="0" applyBorder="0" applyAlignment="0" applyProtection="0"/>
    <xf numFmtId="0" fontId="3" fillId="69" borderId="0" applyNumberFormat="0" applyBorder="0" applyAlignment="0" applyProtection="0"/>
    <xf numFmtId="0" fontId="3" fillId="70" borderId="0" applyNumberFormat="0" applyBorder="0" applyAlignment="0" applyProtection="0"/>
    <xf numFmtId="0" fontId="89" fillId="71" borderId="0" applyNumberFormat="0" applyBorder="0" applyAlignment="0" applyProtection="0"/>
    <xf numFmtId="0" fontId="9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3" fillId="0" borderId="0" applyBorder="0"/>
    <xf numFmtId="176" fontId="2" fillId="95" borderId="0" applyNumberFormat="0" applyFont="0" applyBorder="0" applyAlignment="0" applyProtection="0"/>
    <xf numFmtId="0" fontId="94" fillId="0" borderId="0">
      <protection locked="0"/>
    </xf>
    <xf numFmtId="16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>
      <protection locked="0"/>
    </xf>
    <xf numFmtId="0" fontId="12" fillId="0" borderId="0">
      <protection locked="0"/>
    </xf>
    <xf numFmtId="0" fontId="1" fillId="0" borderId="0"/>
    <xf numFmtId="0" fontId="12" fillId="0" borderId="0">
      <protection locked="0"/>
    </xf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protection locked="0"/>
    </xf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>
      <protection locked="0"/>
    </xf>
    <xf numFmtId="0" fontId="1" fillId="0" borderId="0"/>
    <xf numFmtId="0" fontId="12" fillId="0" borderId="0">
      <protection locked="0"/>
    </xf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protection locked="0"/>
    </xf>
    <xf numFmtId="0" fontId="12" fillId="0" borderId="0">
      <protection locked="0"/>
    </xf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0" borderId="0"/>
    <xf numFmtId="0" fontId="23" fillId="7" borderId="0" applyNumberFormat="0" applyBorder="0" applyAlignment="0" applyProtection="0"/>
    <xf numFmtId="0" fontId="22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17" borderId="2" applyNumberFormat="0" applyAlignment="0" applyProtection="0"/>
    <xf numFmtId="0" fontId="1" fillId="0" borderId="0"/>
    <xf numFmtId="0" fontId="21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1" fillId="0" borderId="0"/>
    <xf numFmtId="0" fontId="12" fillId="0" borderId="0">
      <protection locked="0"/>
    </xf>
    <xf numFmtId="0" fontId="12" fillId="0" borderId="0"/>
    <xf numFmtId="0" fontId="21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protection locked="0"/>
    </xf>
    <xf numFmtId="9" fontId="1" fillId="0" borderId="0" applyFont="0" applyFill="0" applyBorder="0" applyAlignment="0" applyProtection="0"/>
    <xf numFmtId="0" fontId="24" fillId="5" borderId="1" applyNumberFormat="0" applyAlignment="0" applyProtection="0"/>
    <xf numFmtId="0" fontId="27" fillId="20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1" applyNumberFormat="0" applyAlignment="0" applyProtection="0"/>
    <xf numFmtId="0" fontId="32" fillId="0" borderId="6" applyNumberFormat="0" applyFill="0" applyAlignment="0" applyProtection="0"/>
    <xf numFmtId="0" fontId="12" fillId="4" borderId="1" applyNumberFormat="0" applyFont="0" applyAlignment="0" applyProtection="0"/>
    <xf numFmtId="0" fontId="35" fillId="5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1" fillId="47" borderId="22" applyNumberFormat="0" applyFont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167" fontId="0" fillId="0" borderId="0" xfId="0" applyNumberFormat="1"/>
    <xf numFmtId="0" fontId="46" fillId="0" borderId="0" xfId="0" applyFont="1"/>
    <xf numFmtId="0" fontId="47" fillId="0" borderId="0" xfId="0" applyFont="1"/>
    <xf numFmtId="0" fontId="48" fillId="0" borderId="0" xfId="0" applyFont="1"/>
    <xf numFmtId="3" fontId="47" fillId="0" borderId="0" xfId="0" applyNumberFormat="1" applyFont="1"/>
    <xf numFmtId="0" fontId="53" fillId="0" borderId="0" xfId="0" applyFont="1"/>
    <xf numFmtId="3" fontId="46" fillId="0" borderId="0" xfId="0" applyNumberFormat="1" applyFont="1"/>
    <xf numFmtId="0" fontId="54" fillId="0" borderId="0" xfId="0" applyFont="1"/>
    <xf numFmtId="0" fontId="57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20" fontId="55" fillId="0" borderId="14" xfId="0" quotePrefix="1" applyNumberFormat="1" applyFont="1" applyBorder="1" applyAlignment="1">
      <alignment vertical="center"/>
    </xf>
    <xf numFmtId="168" fontId="12" fillId="0" borderId="0" xfId="0" applyNumberFormat="1" applyFont="1"/>
    <xf numFmtId="4" fontId="12" fillId="0" borderId="0" xfId="0" applyNumberFormat="1" applyFont="1"/>
    <xf numFmtId="173" fontId="12" fillId="0" borderId="0" xfId="0" applyNumberFormat="1" applyFont="1"/>
    <xf numFmtId="173" fontId="12" fillId="0" borderId="0" xfId="230" applyNumberFormat="1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3" fontId="11" fillId="0" borderId="0" xfId="0" applyNumberFormat="1" applyFont="1"/>
    <xf numFmtId="0" fontId="63" fillId="0" borderId="14" xfId="0" applyFont="1" applyBorder="1" applyAlignment="1">
      <alignment vertical="center"/>
    </xf>
    <xf numFmtId="0" fontId="59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167" fontId="12" fillId="0" borderId="0" xfId="0" applyNumberFormat="1" applyFont="1"/>
    <xf numFmtId="0" fontId="63" fillId="0" borderId="0" xfId="0" applyFont="1" applyAlignment="1">
      <alignment vertical="center"/>
    </xf>
    <xf numFmtId="171" fontId="12" fillId="0" borderId="0" xfId="0" applyNumberFormat="1" applyFont="1"/>
    <xf numFmtId="3" fontId="11" fillId="0" borderId="0" xfId="0" quotePrefix="1" applyNumberFormat="1" applyFont="1" applyAlignment="1">
      <alignment horizontal="right"/>
    </xf>
    <xf numFmtId="173" fontId="12" fillId="0" borderId="0" xfId="86" applyNumberFormat="1"/>
    <xf numFmtId="174" fontId="12" fillId="0" borderId="0" xfId="103" applyNumberFormat="1"/>
    <xf numFmtId="175" fontId="12" fillId="0" borderId="0" xfId="103" applyNumberFormat="1"/>
    <xf numFmtId="0" fontId="68" fillId="0" borderId="0" xfId="0" applyFont="1" applyAlignment="1">
      <alignment vertical="center"/>
    </xf>
    <xf numFmtId="169" fontId="12" fillId="0" borderId="0" xfId="0" applyNumberFormat="1" applyFont="1"/>
    <xf numFmtId="3" fontId="11" fillId="0" borderId="0" xfId="0" applyNumberFormat="1" applyFont="1" applyProtection="1">
      <protection locked="0"/>
    </xf>
    <xf numFmtId="3" fontId="12" fillId="0" borderId="0" xfId="0" applyNumberFormat="1" applyFont="1" applyProtection="1">
      <protection locked="0"/>
    </xf>
    <xf numFmtId="0" fontId="12" fillId="0" borderId="0" xfId="183" applyFont="1">
      <protection locked="0"/>
    </xf>
    <xf numFmtId="0" fontId="12" fillId="0" borderId="0" xfId="0" applyFont="1" applyProtection="1">
      <protection locked="0"/>
    </xf>
    <xf numFmtId="168" fontId="12" fillId="0" borderId="0" xfId="215" applyNumberFormat="1" applyFont="1">
      <protection locked="0"/>
    </xf>
    <xf numFmtId="3" fontId="12" fillId="0" borderId="0" xfId="132" applyNumberFormat="1" applyFont="1">
      <protection locked="0"/>
    </xf>
    <xf numFmtId="0" fontId="70" fillId="0" borderId="14" xfId="0" applyFont="1" applyBorder="1" applyAlignment="1">
      <alignment vertical="center"/>
    </xf>
    <xf numFmtId="0" fontId="71" fillId="0" borderId="14" xfId="0" applyFont="1" applyBorder="1" applyAlignment="1">
      <alignment vertical="center"/>
    </xf>
    <xf numFmtId="0" fontId="69" fillId="0" borderId="14" xfId="0" applyFont="1" applyBorder="1" applyAlignment="1">
      <alignment vertical="center"/>
    </xf>
    <xf numFmtId="0" fontId="69" fillId="0" borderId="0" xfId="0" applyFont="1"/>
    <xf numFmtId="0" fontId="72" fillId="0" borderId="0" xfId="0" applyFont="1"/>
    <xf numFmtId="3" fontId="73" fillId="0" borderId="0" xfId="33" applyNumberFormat="1" applyFont="1"/>
    <xf numFmtId="0" fontId="71" fillId="0" borderId="0" xfId="0" applyFont="1"/>
    <xf numFmtId="170" fontId="74" fillId="0" borderId="0" xfId="33" applyFont="1"/>
    <xf numFmtId="3" fontId="69" fillId="0" borderId="0" xfId="33" applyNumberFormat="1" applyFont="1"/>
    <xf numFmtId="169" fontId="69" fillId="0" borderId="0" xfId="33" applyNumberFormat="1" applyFont="1"/>
    <xf numFmtId="2" fontId="69" fillId="0" borderId="0" xfId="33" applyNumberFormat="1" applyFont="1"/>
    <xf numFmtId="170" fontId="69" fillId="0" borderId="0" xfId="33" applyFont="1"/>
    <xf numFmtId="0" fontId="70" fillId="0" borderId="0" xfId="0" applyFont="1" applyAlignment="1">
      <alignment vertical="center"/>
    </xf>
    <xf numFmtId="0" fontId="3" fillId="0" borderId="0" xfId="232"/>
    <xf numFmtId="168" fontId="12" fillId="0" borderId="0" xfId="232" applyNumberFormat="1" applyFont="1"/>
    <xf numFmtId="0" fontId="12" fillId="0" borderId="0" xfId="232" applyFont="1"/>
    <xf numFmtId="3" fontId="12" fillId="0" borderId="0" xfId="232" applyNumberFormat="1" applyFont="1"/>
    <xf numFmtId="4" fontId="12" fillId="0" borderId="0" xfId="232" applyNumberFormat="1" applyFont="1"/>
    <xf numFmtId="173" fontId="12" fillId="0" borderId="0" xfId="233" applyNumberFormat="1" applyFont="1"/>
    <xf numFmtId="173" fontId="12" fillId="0" borderId="0" xfId="232" applyNumberFormat="1" applyFont="1"/>
    <xf numFmtId="0" fontId="59" fillId="94" borderId="0" xfId="0" applyFont="1" applyFill="1"/>
    <xf numFmtId="0" fontId="59" fillId="0" borderId="0" xfId="0" applyFont="1" applyAlignment="1">
      <alignment horizontal="left"/>
    </xf>
    <xf numFmtId="0" fontId="59" fillId="0" borderId="0" xfId="0" applyFont="1" applyAlignment="1">
      <alignment horizontal="center"/>
    </xf>
  </cellXfs>
  <cellStyles count="540">
    <cellStyle name="20 % - Dekorfärg1" xfId="1" builtinId="30" customBuiltin="1"/>
    <cellStyle name="20 % - Dekorfärg1 2" xfId="235" xr:uid="{00000000-0005-0000-0000-000000000000}"/>
    <cellStyle name="20 % - Dekorfärg2" xfId="2" builtinId="34" customBuiltin="1"/>
    <cellStyle name="20 % - Dekorfärg2 2" xfId="236" xr:uid="{00000000-0005-0000-0000-000001000000}"/>
    <cellStyle name="20 % - Dekorfärg3" xfId="3" builtinId="38" customBuiltin="1"/>
    <cellStyle name="20 % - Dekorfärg3 2" xfId="237" xr:uid="{00000000-0005-0000-0000-000002000000}"/>
    <cellStyle name="20 % - Dekorfärg4" xfId="4" builtinId="42" customBuiltin="1"/>
    <cellStyle name="20 % - Dekorfärg4 2" xfId="238" xr:uid="{00000000-0005-0000-0000-000003000000}"/>
    <cellStyle name="20 % - Dekorfärg5" xfId="5" builtinId="46" customBuiltin="1"/>
    <cellStyle name="20 % - Dekorfärg5 2" xfId="239" xr:uid="{00000000-0005-0000-0000-000004000000}"/>
    <cellStyle name="20 % - Dekorfärg6" xfId="6" builtinId="50" customBuiltin="1"/>
    <cellStyle name="20 % - Dekorfärg6 2" xfId="240" xr:uid="{00000000-0005-0000-0000-000005000000}"/>
    <cellStyle name="20% - Accent1" xfId="478" xr:uid="{ECCA7CCC-1B3B-4116-9FD9-D93F7F0114EE}"/>
    <cellStyle name="20% - Accent2" xfId="473" xr:uid="{C80726E0-ADEF-43EA-BF63-7E693CE8BFE7}"/>
    <cellStyle name="20% - Accent3" xfId="472" xr:uid="{4B7A1151-7E94-4115-9312-DB1EB3CCCBDF}"/>
    <cellStyle name="20% - Accent4" xfId="474" xr:uid="{D336F81D-410B-45BE-B11B-95F16BD88D3D}"/>
    <cellStyle name="20% - Accent5" xfId="459" xr:uid="{CC47428C-06C5-4419-A4D2-F160B279D09D}"/>
    <cellStyle name="20% - Accent6" xfId="440" xr:uid="{E56CC6B9-2A71-41BA-88CC-314177424721}"/>
    <cellStyle name="20% - Dekorfärg1 2" xfId="326" xr:uid="{00000000-0005-0000-0000-00000C000000}"/>
    <cellStyle name="20% - Dekorfärg1 2 2" xfId="520" xr:uid="{A935C8E5-268B-408A-A478-429E27ED8DDD}"/>
    <cellStyle name="20% - Dekorfärg2 2" xfId="330" xr:uid="{00000000-0005-0000-0000-00000D000000}"/>
    <cellStyle name="20% - Dekorfärg2 2 2" xfId="522" xr:uid="{E40A5E25-857E-4998-AFBE-DDDEE3BFF68F}"/>
    <cellStyle name="20% - Dekorfärg3 2" xfId="334" xr:uid="{00000000-0005-0000-0000-00000E000000}"/>
    <cellStyle name="20% - Dekorfärg3 2 2" xfId="524" xr:uid="{BD44CEB7-9236-464C-A889-E91F915EEBF4}"/>
    <cellStyle name="20% - Dekorfärg4 2" xfId="338" xr:uid="{00000000-0005-0000-0000-00000F000000}"/>
    <cellStyle name="20% - Dekorfärg4 2 2" xfId="526" xr:uid="{FF9290D2-FE93-4976-B89D-7AB54A9CF9DE}"/>
    <cellStyle name="20% - Dekorfärg5 2" xfId="342" xr:uid="{00000000-0005-0000-0000-000010000000}"/>
    <cellStyle name="20% - Dekorfärg5 2 2" xfId="528" xr:uid="{6C230686-101B-42C6-AC1C-CAE9CA9D3528}"/>
    <cellStyle name="20% - Dekorfärg6 2" xfId="346" xr:uid="{00000000-0005-0000-0000-000011000000}"/>
    <cellStyle name="20% - Dekorfärg6 2 2" xfId="530" xr:uid="{F78E5503-359F-452E-8F0E-7D606239BCAC}"/>
    <cellStyle name="40 % - Dekorfärg1" xfId="7" builtinId="31" customBuiltin="1"/>
    <cellStyle name="40 % - Dekorfärg1 2" xfId="241" xr:uid="{00000000-0005-0000-0000-000012000000}"/>
    <cellStyle name="40 % - Dekorfärg2" xfId="8" builtinId="35" customBuiltin="1"/>
    <cellStyle name="40 % - Dekorfärg2 2" xfId="242" xr:uid="{00000000-0005-0000-0000-000013000000}"/>
    <cellStyle name="40 % - Dekorfärg3" xfId="9" builtinId="39" customBuiltin="1"/>
    <cellStyle name="40 % - Dekorfärg3 2" xfId="243" xr:uid="{00000000-0005-0000-0000-000014000000}"/>
    <cellStyle name="40 % - Dekorfärg4" xfId="10" builtinId="43" customBuiltin="1"/>
    <cellStyle name="40 % - Dekorfärg4 2" xfId="244" xr:uid="{00000000-0005-0000-0000-000015000000}"/>
    <cellStyle name="40 % - Dekorfärg5" xfId="11" builtinId="47" customBuiltin="1"/>
    <cellStyle name="40 % - Dekorfärg5 2" xfId="245" xr:uid="{00000000-0005-0000-0000-000016000000}"/>
    <cellStyle name="40 % - Dekorfärg6" xfId="12" builtinId="51" customBuiltin="1"/>
    <cellStyle name="40 % - Dekorfärg6 2" xfId="246" xr:uid="{00000000-0005-0000-0000-000017000000}"/>
    <cellStyle name="40% - Accent1" xfId="439" xr:uid="{7AECDE08-8E8D-4EE9-A6A5-B477F8CE0975}"/>
    <cellStyle name="40% - Accent2" xfId="438" xr:uid="{AD81D581-DC43-4D0A-A5D7-35043BBACA56}"/>
    <cellStyle name="40% - Accent3" xfId="437" xr:uid="{AC1A3E17-8002-49E1-BE68-4E69208FB0D3}"/>
    <cellStyle name="40% - Accent4" xfId="436" xr:uid="{6C3E4826-D5CE-41F2-B4D9-8A91EDDEC542}"/>
    <cellStyle name="40% - Accent5" xfId="435" xr:uid="{FB8AB710-3B2C-4863-BE21-5A6269DB732A}"/>
    <cellStyle name="40% - Accent6" xfId="434" xr:uid="{BA8FFFF7-2B8D-4E8A-A7BC-80F213650E39}"/>
    <cellStyle name="40% - Dekorfärg1 2" xfId="327" xr:uid="{00000000-0005-0000-0000-00001E000000}"/>
    <cellStyle name="40% - Dekorfärg1 2 2" xfId="521" xr:uid="{BA57EF0C-494B-4416-90FA-F6F2A1604E3F}"/>
    <cellStyle name="40% - Dekorfärg2 2" xfId="331" xr:uid="{00000000-0005-0000-0000-00001F000000}"/>
    <cellStyle name="40% - Dekorfärg2 2 2" xfId="523" xr:uid="{3BC1F290-294B-4A64-A5AA-5C47DD0DD145}"/>
    <cellStyle name="40% - Dekorfärg3 2" xfId="335" xr:uid="{00000000-0005-0000-0000-000020000000}"/>
    <cellStyle name="40% - Dekorfärg3 2 2" xfId="525" xr:uid="{82A42D2C-1526-4304-8FD9-2709CFEDA338}"/>
    <cellStyle name="40% - Dekorfärg4 2" xfId="339" xr:uid="{00000000-0005-0000-0000-000021000000}"/>
    <cellStyle name="40% - Dekorfärg4 2 2" xfId="527" xr:uid="{25DA008F-16D3-4CFE-AF99-67AA065B26B2}"/>
    <cellStyle name="40% - Dekorfärg5 2" xfId="343" xr:uid="{00000000-0005-0000-0000-000022000000}"/>
    <cellStyle name="40% - Dekorfärg5 2 2" xfId="529" xr:uid="{29BBD1E7-4A3A-4F1C-9B75-CED19AE8A93B}"/>
    <cellStyle name="40% - Dekorfärg6 2" xfId="347" xr:uid="{00000000-0005-0000-0000-000023000000}"/>
    <cellStyle name="40% - Dekorfärg6 2 2" xfId="531" xr:uid="{7CEDF697-7437-48A6-A28C-B02FF0A0256B}"/>
    <cellStyle name="60 % - Dekorfärg1" xfId="13" builtinId="32" customBuiltin="1"/>
    <cellStyle name="60 % - Dekorfärg1 2" xfId="247" xr:uid="{00000000-0005-0000-0000-000024000000}"/>
    <cellStyle name="60 % - Dekorfärg2" xfId="14" builtinId="36" customBuiltin="1"/>
    <cellStyle name="60 % - Dekorfärg2 2" xfId="248" xr:uid="{00000000-0005-0000-0000-000025000000}"/>
    <cellStyle name="60 % - Dekorfärg3" xfId="15" builtinId="40" customBuiltin="1"/>
    <cellStyle name="60 % - Dekorfärg3 2" xfId="249" xr:uid="{00000000-0005-0000-0000-000026000000}"/>
    <cellStyle name="60 % - Dekorfärg4" xfId="16" builtinId="44" customBuiltin="1"/>
    <cellStyle name="60 % - Dekorfärg4 2" xfId="250" xr:uid="{00000000-0005-0000-0000-000027000000}"/>
    <cellStyle name="60 % - Dekorfärg5" xfId="17" builtinId="48" customBuiltin="1"/>
    <cellStyle name="60 % - Dekorfärg5 2" xfId="251" xr:uid="{00000000-0005-0000-0000-000028000000}"/>
    <cellStyle name="60 % - Dekorfärg6" xfId="18" builtinId="52" customBuiltin="1"/>
    <cellStyle name="60 % - Dekorfärg6 2" xfId="252" xr:uid="{00000000-0005-0000-0000-000029000000}"/>
    <cellStyle name="60% - Accent1" xfId="433" xr:uid="{078C842B-9A9F-40E9-8BE6-6AEB71101AA9}"/>
    <cellStyle name="60% - Accent2" xfId="432" xr:uid="{675D55D0-78B8-4FEA-B463-922F8BA536D8}"/>
    <cellStyle name="60% - Accent3" xfId="431" xr:uid="{89AE010F-0044-4DBF-9ABD-D533CA8F55D0}"/>
    <cellStyle name="60% - Accent4" xfId="441" xr:uid="{F502CD56-4850-4CBD-A745-FF029039E6CB}"/>
    <cellStyle name="60% - Accent5" xfId="442" xr:uid="{D6796EA4-80D3-4225-8A11-057943562AC5}"/>
    <cellStyle name="60% - Accent6" xfId="430" xr:uid="{7A40FAD9-5997-4C98-B936-CA1B5C316A85}"/>
    <cellStyle name="60% - Dekorfärg1 2" xfId="328" xr:uid="{00000000-0005-0000-0000-000030000000}"/>
    <cellStyle name="60% - Dekorfärg2 2" xfId="332" xr:uid="{00000000-0005-0000-0000-000031000000}"/>
    <cellStyle name="60% - Dekorfärg3 2" xfId="336" xr:uid="{00000000-0005-0000-0000-000032000000}"/>
    <cellStyle name="60% - Dekorfärg4 2" xfId="340" xr:uid="{00000000-0005-0000-0000-000033000000}"/>
    <cellStyle name="60% - Dekorfärg5 2" xfId="344" xr:uid="{00000000-0005-0000-0000-000034000000}"/>
    <cellStyle name="60% - Dekorfärg6 2" xfId="348" xr:uid="{00000000-0005-0000-0000-000035000000}"/>
    <cellStyle name="Accent1" xfId="21" xr:uid="{00000000-0005-0000-0000-000024000000}"/>
    <cellStyle name="Accent1 - 20%" xfId="253" xr:uid="{00000000-0005-0000-0000-000037000000}"/>
    <cellStyle name="Accent1 - 40%" xfId="254" xr:uid="{00000000-0005-0000-0000-000038000000}"/>
    <cellStyle name="Accent1 - 60%" xfId="255" xr:uid="{00000000-0005-0000-0000-000039000000}"/>
    <cellStyle name="Accent1 2" xfId="429" xr:uid="{4A8C286C-E85A-4354-9BDC-B5E1D98FEBC2}"/>
    <cellStyle name="Accent1_Enkät" xfId="256" xr:uid="{00000000-0005-0000-0000-00003A000000}"/>
    <cellStyle name="Accent2" xfId="22" xr:uid="{00000000-0005-0000-0000-000025000000}"/>
    <cellStyle name="Accent2 - 20%" xfId="257" xr:uid="{00000000-0005-0000-0000-00003C000000}"/>
    <cellStyle name="Accent2 - 40%" xfId="258" xr:uid="{00000000-0005-0000-0000-00003D000000}"/>
    <cellStyle name="Accent2 - 60%" xfId="259" xr:uid="{00000000-0005-0000-0000-00003E000000}"/>
    <cellStyle name="Accent2_Enkät" xfId="260" xr:uid="{00000000-0005-0000-0000-00003F000000}"/>
    <cellStyle name="Accent3" xfId="23" xr:uid="{00000000-0005-0000-0000-000026000000}"/>
    <cellStyle name="Accent3 - 20%" xfId="261" xr:uid="{00000000-0005-0000-0000-000041000000}"/>
    <cellStyle name="Accent3 - 40%" xfId="262" xr:uid="{00000000-0005-0000-0000-000042000000}"/>
    <cellStyle name="Accent3 - 60%" xfId="263" xr:uid="{00000000-0005-0000-0000-000043000000}"/>
    <cellStyle name="Accent3_086 och Agresso" xfId="264" xr:uid="{00000000-0005-0000-0000-000044000000}"/>
    <cellStyle name="Accent4" xfId="24" xr:uid="{00000000-0005-0000-0000-000027000000}"/>
    <cellStyle name="Accent4 - 20%" xfId="265" xr:uid="{00000000-0005-0000-0000-000046000000}"/>
    <cellStyle name="Accent4 - 40%" xfId="266" xr:uid="{00000000-0005-0000-0000-000047000000}"/>
    <cellStyle name="Accent4 - 60%" xfId="267" xr:uid="{00000000-0005-0000-0000-000048000000}"/>
    <cellStyle name="Accent4 2" xfId="492" xr:uid="{21572512-8647-4616-861C-733B901A6C9F}"/>
    <cellStyle name="Accent4_086 och Agresso" xfId="268" xr:uid="{00000000-0005-0000-0000-000049000000}"/>
    <cellStyle name="Accent5" xfId="25" xr:uid="{00000000-0005-0000-0000-000028000000}"/>
    <cellStyle name="Accent5 - 20%" xfId="269" xr:uid="{00000000-0005-0000-0000-00004B000000}"/>
    <cellStyle name="Accent5 - 40%" xfId="270" xr:uid="{00000000-0005-0000-0000-00004C000000}"/>
    <cellStyle name="Accent5 - 60%" xfId="271" xr:uid="{00000000-0005-0000-0000-00004D000000}"/>
    <cellStyle name="Accent5_086 och Agresso" xfId="272" xr:uid="{00000000-0005-0000-0000-00004E000000}"/>
    <cellStyle name="Accent6" xfId="26" xr:uid="{00000000-0005-0000-0000-000029000000}"/>
    <cellStyle name="Accent6 - 20%" xfId="273" xr:uid="{00000000-0005-0000-0000-000050000000}"/>
    <cellStyle name="Accent6 - 40%" xfId="274" xr:uid="{00000000-0005-0000-0000-000051000000}"/>
    <cellStyle name="Accent6 - 60%" xfId="275" xr:uid="{00000000-0005-0000-0000-000052000000}"/>
    <cellStyle name="Accent6 2" xfId="445" xr:uid="{8B7F17AC-6D40-48A3-B98D-6C7C437D374B}"/>
    <cellStyle name="Accent6_086 och Agresso" xfId="276" xr:uid="{00000000-0005-0000-0000-000053000000}"/>
    <cellStyle name="Anteckning" xfId="34" builtinId="10" customBuiltin="1"/>
    <cellStyle name="Anteckning 2" xfId="322" xr:uid="{00000000-0005-0000-0000-000054000000}"/>
    <cellStyle name="Anteckning 2 2" xfId="519" xr:uid="{7743ADFA-D5B1-4EAE-9CAA-1B44CCADE140}"/>
    <cellStyle name="Anteckning 3" xfId="277" xr:uid="{00000000-0005-0000-0000-000055000000}"/>
    <cellStyle name="Bad" xfId="20" xr:uid="{00000000-0005-0000-0000-00002B000000}"/>
    <cellStyle name="Bad 2" xfId="444" xr:uid="{3CEE2E48-74B5-45E4-9C4F-37CA2754000F}"/>
    <cellStyle name="Beräkning" xfId="19" builtinId="22" customBuiltin="1"/>
    <cellStyle name="Beräkning 2" xfId="318" xr:uid="{00000000-0005-0000-0000-000057000000}"/>
    <cellStyle name="Beräkning 3" xfId="278" xr:uid="{00000000-0005-0000-0000-000058000000}"/>
    <cellStyle name="Bra" xfId="28" builtinId="26" customBuiltin="1"/>
    <cellStyle name="Bra 2" xfId="313" xr:uid="{00000000-0005-0000-0000-000059000000}"/>
    <cellStyle name="Bra 3" xfId="279" xr:uid="{00000000-0005-0000-0000-00005A000000}"/>
    <cellStyle name="Calculation" xfId="507" xr:uid="{D105CBE4-3339-4B89-9B84-8132F2E7C656}"/>
    <cellStyle name="Check Cell" xfId="30" xr:uid="{00000000-0005-0000-0000-00002F000000}"/>
    <cellStyle name="Check Cell 2" xfId="457" xr:uid="{8822BAD5-BC14-4F0E-BC29-C3D01AB54637}"/>
    <cellStyle name="Dekorfärg1 2" xfId="284" xr:uid="{00000000-0005-0000-0000-00005D000000}"/>
    <cellStyle name="Dekorfärg2 2" xfId="285" xr:uid="{00000000-0005-0000-0000-00005E000000}"/>
    <cellStyle name="Dekorfärg3 2" xfId="286" xr:uid="{00000000-0005-0000-0000-00005F000000}"/>
    <cellStyle name="Dekorfärg4 2" xfId="287" xr:uid="{00000000-0005-0000-0000-000060000000}"/>
    <cellStyle name="Dekorfärg5 2" xfId="288" xr:uid="{00000000-0005-0000-0000-000061000000}"/>
    <cellStyle name="Dekorfärg6 2" xfId="289" xr:uid="{00000000-0005-0000-0000-000062000000}"/>
    <cellStyle name="Dålig 2" xfId="85" xr:uid="{00000000-0005-0000-0000-000037000000}"/>
    <cellStyle name="Dålig 2 2" xfId="314" xr:uid="{00000000-0005-0000-0000-000063000000}"/>
    <cellStyle name="Dålig 3" xfId="280" xr:uid="{00000000-0005-0000-0000-000064000000}"/>
    <cellStyle name="Emphasis 1" xfId="281" xr:uid="{00000000-0005-0000-0000-000065000000}"/>
    <cellStyle name="Emphasis 2" xfId="282" xr:uid="{00000000-0005-0000-0000-000066000000}"/>
    <cellStyle name="Emphasis 3" xfId="283" xr:uid="{00000000-0005-0000-0000-000067000000}"/>
    <cellStyle name="Explanatory Text" xfId="27" xr:uid="{00000000-0005-0000-0000-000038000000}"/>
    <cellStyle name="Färg1 2" xfId="325" xr:uid="{00000000-0005-0000-0000-000069000000}"/>
    <cellStyle name="Färg2 2" xfId="329" xr:uid="{00000000-0005-0000-0000-00006A000000}"/>
    <cellStyle name="Färg3 2" xfId="333" xr:uid="{00000000-0005-0000-0000-00006B000000}"/>
    <cellStyle name="Färg4 2" xfId="337" xr:uid="{00000000-0005-0000-0000-00006C000000}"/>
    <cellStyle name="Färg5 2" xfId="341" xr:uid="{00000000-0005-0000-0000-00006D000000}"/>
    <cellStyle name="Färg6 2" xfId="345" xr:uid="{00000000-0005-0000-0000-00006E000000}"/>
    <cellStyle name="Förklarande text 2" xfId="323" xr:uid="{00000000-0005-0000-0000-00006F000000}"/>
    <cellStyle name="Förklarande text 3" xfId="290" xr:uid="{00000000-0005-0000-0000-000070000000}"/>
    <cellStyle name="Good" xfId="508" xr:uid="{7DD45896-DA8D-4426-8654-59B21F78F64B}"/>
    <cellStyle name="Heading 1" xfId="35" xr:uid="{00000000-0005-0000-0000-00003B000000}"/>
    <cellStyle name="Heading 1 2" xfId="509" xr:uid="{8A0EF76D-E768-4E7E-B1EA-9167F61F0573}"/>
    <cellStyle name="Heading 2" xfId="36" xr:uid="{00000000-0005-0000-0000-00003C000000}"/>
    <cellStyle name="Heading 2 2" xfId="510" xr:uid="{03526959-CA0D-48FB-B65D-0F0E3C2D1E54}"/>
    <cellStyle name="Heading 3" xfId="37" xr:uid="{00000000-0005-0000-0000-00003D000000}"/>
    <cellStyle name="Heading 3 2" xfId="511" xr:uid="{D292F54E-C819-40B3-8251-D72D1FABC6A2}"/>
    <cellStyle name="Heading 4" xfId="38" xr:uid="{00000000-0005-0000-0000-00003E000000}"/>
    <cellStyle name="Heading 4 2" xfId="512" xr:uid="{BAF32DDF-C62D-43E4-949A-B536F5598355}"/>
    <cellStyle name="Indata" xfId="29" builtinId="20" customBuiltin="1"/>
    <cellStyle name="Indata 2" xfId="316" xr:uid="{00000000-0005-0000-0000-000076000000}"/>
    <cellStyle name="Indata 3" xfId="291" xr:uid="{00000000-0005-0000-0000-000077000000}"/>
    <cellStyle name="Input" xfId="513" xr:uid="{C6E37A45-9521-4E66-84F3-1AC3A3D23DA1}"/>
    <cellStyle name="Kontrollcell 2" xfId="320" xr:uid="{00000000-0005-0000-0000-000079000000}"/>
    <cellStyle name="Kontrollcell 3" xfId="292" xr:uid="{00000000-0005-0000-0000-00007A000000}"/>
    <cellStyle name="Linked Cell" xfId="31" xr:uid="{00000000-0005-0000-0000-000042000000}"/>
    <cellStyle name="Linked Cell 2" xfId="514" xr:uid="{4DB459CC-F3BD-486D-B4A4-0149B362ED22}"/>
    <cellStyle name="Länkad cell 2" xfId="319" xr:uid="{00000000-0005-0000-0000-00007C000000}"/>
    <cellStyle name="Länkad cell 3" xfId="293" xr:uid="{00000000-0005-0000-0000-00007D000000}"/>
    <cellStyle name="Neutral" xfId="32" builtinId="28" customBuiltin="1"/>
    <cellStyle name="Neutral 2" xfId="315" xr:uid="{00000000-0005-0000-0000-00007E000000}"/>
    <cellStyle name="Neutral 3" xfId="294" xr:uid="{00000000-0005-0000-0000-00007F000000}"/>
    <cellStyle name="Normal" xfId="0" builtinId="0"/>
    <cellStyle name="Normal 10" xfId="106" xr:uid="{00000000-0005-0000-0000-000046000000}"/>
    <cellStyle name="Normal 10 2" xfId="356" xr:uid="{00000000-0005-0000-0000-000081000000}"/>
    <cellStyle name="Normal 10 2 2" xfId="491" xr:uid="{9BB12DAB-6E99-4C0F-A994-1DD104E42119}"/>
    <cellStyle name="Normal 10 2 3" xfId="412" xr:uid="{364E823D-41E2-49F2-A592-565F68A05D4B}"/>
    <cellStyle name="Normal 10 3" xfId="458" xr:uid="{7FA2FD3E-56B6-40AB-843D-47A245F67FFB}"/>
    <cellStyle name="Normal 10 4" xfId="380" xr:uid="{A15D88C0-D498-44D3-96F7-C63CF7FB5D52}"/>
    <cellStyle name="Normal 11" xfId="107" xr:uid="{00000000-0005-0000-0000-000047000000}"/>
    <cellStyle name="Normal 11 2" xfId="357" xr:uid="{00000000-0005-0000-0000-000082000000}"/>
    <cellStyle name="Normal 11 2 2" xfId="476" xr:uid="{48084AA4-8EFC-4BFB-B783-1218978B50F9}"/>
    <cellStyle name="Normal 11 3" xfId="537" xr:uid="{3410A579-05EF-46B5-9BA1-23FFC0A5A608}"/>
    <cellStyle name="Normal 11 4" xfId="396" xr:uid="{13236450-DB73-403C-B7FB-E009A9C8A51F}"/>
    <cellStyle name="Normal 12" xfId="108" xr:uid="{00000000-0005-0000-0000-000048000000}"/>
    <cellStyle name="Normal 12 2" xfId="358" xr:uid="{00000000-0005-0000-0000-000083000000}"/>
    <cellStyle name="Normal 12 2 2" xfId="538" xr:uid="{34C26885-DE32-4430-9C31-42A221AE9AC4}"/>
    <cellStyle name="Normal 13" xfId="119" xr:uid="{00000000-0005-0000-0000-000049000000}"/>
    <cellStyle name="Normal 13 2" xfId="359" xr:uid="{00000000-0005-0000-0000-000084000000}"/>
    <cellStyle name="Normal 13 2 2" xfId="475" xr:uid="{CAF41E75-3E0D-4EA1-8D18-9CC9438B6D05}"/>
    <cellStyle name="Normal 13 3" xfId="395" xr:uid="{A803F6DD-AC06-42FE-A0F1-078EFE74FF62}"/>
    <cellStyle name="Normal 14" xfId="127" xr:uid="{00000000-0005-0000-0000-00004A000000}"/>
    <cellStyle name="Normal 14 2" xfId="360" xr:uid="{00000000-0005-0000-0000-000086000000}"/>
    <cellStyle name="Normal 14 2 2" xfId="539" xr:uid="{5CF0F12B-F56A-4A90-8031-2311210C9B55}"/>
    <cellStyle name="Normal 14 2 3" xfId="505" xr:uid="{B260E724-6DD2-4F71-8B3A-3BC45D7BE433}"/>
    <cellStyle name="Normal 14 3" xfId="234" xr:uid="{00000000-0005-0000-0000-000085000000}"/>
    <cellStyle name="Normal 14 3 2" xfId="477" xr:uid="{20DFF209-9F64-45C7-B449-B27EC7F9F519}"/>
    <cellStyle name="Normal 14 4" xfId="427" xr:uid="{8E9DB3B2-6BE8-4AE9-9371-0D170E322609}"/>
    <cellStyle name="Normal 15" xfId="132" xr:uid="{00000000-0005-0000-0000-00004B000000}"/>
    <cellStyle name="Normal 15 2" xfId="361" xr:uid="{00000000-0005-0000-0000-000000010000}"/>
    <cellStyle name="Normal 16" xfId="125" xr:uid="{00000000-0005-0000-0000-00004C000000}"/>
    <cellStyle name="Normal 17" xfId="121" xr:uid="{00000000-0005-0000-0000-00004D000000}"/>
    <cellStyle name="Normal 18" xfId="163" xr:uid="{00000000-0005-0000-0000-00004E000000}"/>
    <cellStyle name="Normal 19" xfId="172" xr:uid="{00000000-0005-0000-0000-00004F000000}"/>
    <cellStyle name="Normal 2" xfId="84" xr:uid="{00000000-0005-0000-0000-000050000000}"/>
    <cellStyle name="Normal 2 10" xfId="307" xr:uid="{00000000-0005-0000-0000-000087000000}"/>
    <cellStyle name="Normal 2 11" xfId="365" xr:uid="{6550534D-02BE-418C-8226-DC3387F430B8}"/>
    <cellStyle name="Normal 2 2" xfId="144" xr:uid="{00000000-0005-0000-0000-000051000000}"/>
    <cellStyle name="Normal 2 2 2" xfId="162" xr:uid="{00000000-0005-0000-0000-000052000000}"/>
    <cellStyle name="Normal 2 2 2 2" xfId="178" xr:uid="{00000000-0005-0000-0000-000053000000}"/>
    <cellStyle name="Normal 2 2 2 2 2" xfId="420" xr:uid="{536AA580-05AD-417C-B3A3-9E58E33F5099}"/>
    <cellStyle name="Normal 2 2 2 2 2 2" xfId="498" xr:uid="{546165B9-64E5-46A8-8771-579CD739024E}"/>
    <cellStyle name="Normal 2 2 2 2 3" xfId="465" xr:uid="{92785A43-E4AA-4387-9D37-01025A5B2FF6}"/>
    <cellStyle name="Normal 2 2 2 2 4" xfId="388" xr:uid="{D705BB50-A49E-4BF3-B3B5-27AA458EE468}"/>
    <cellStyle name="Normal 2 2 2 3" xfId="193" xr:uid="{00000000-0005-0000-0000-000054000000}"/>
    <cellStyle name="Normal 2 2 2 3 2" xfId="484" xr:uid="{9B6E758F-C2ED-4589-9018-E7235387F2B8}"/>
    <cellStyle name="Normal 2 2 2 3 3" xfId="403" xr:uid="{F16A2625-39CA-4D86-8BFF-A9CA4826B8E1}"/>
    <cellStyle name="Normal 2 2 2 4" xfId="209" xr:uid="{00000000-0005-0000-0000-000055000000}"/>
    <cellStyle name="Normal 2 2 2 4 2" xfId="450" xr:uid="{5270CFD8-530D-478D-B6F0-C5C8F89E110D}"/>
    <cellStyle name="Normal 2 2 2 5" xfId="225" xr:uid="{00000000-0005-0000-0000-000056000000}"/>
    <cellStyle name="Normal 2 2 2 6" xfId="370" xr:uid="{7F9B7F22-D53F-414A-B569-6B724BFD7498}"/>
    <cellStyle name="Normal 2 2 3" xfId="181" xr:uid="{00000000-0005-0000-0000-000057000000}"/>
    <cellStyle name="Normal 2 2 3 2" xfId="196" xr:uid="{00000000-0005-0000-0000-000058000000}"/>
    <cellStyle name="Normal 2 2 3 2 2" xfId="423" xr:uid="{3534FC03-9705-4BD9-883C-27F47393624B}"/>
    <cellStyle name="Normal 2 2 3 2 2 2" xfId="501" xr:uid="{A103545D-B797-4055-A4FD-63A28460842F}"/>
    <cellStyle name="Normal 2 2 3 2 3" xfId="468" xr:uid="{873C8B46-F0AB-4155-9178-C7323F120984}"/>
    <cellStyle name="Normal 2 2 3 2 4" xfId="391" xr:uid="{95C8A18D-9D7F-4C85-9D28-D61CA6F6289C}"/>
    <cellStyle name="Normal 2 2 3 3" xfId="212" xr:uid="{00000000-0005-0000-0000-000059000000}"/>
    <cellStyle name="Normal 2 2 3 3 2" xfId="487" xr:uid="{002897F9-6F4D-49BC-BB08-3DADA94B1530}"/>
    <cellStyle name="Normal 2 2 3 3 3" xfId="406" xr:uid="{F8C446BF-12A9-45C7-9F06-8810FB755822}"/>
    <cellStyle name="Normal 2 2 3 4" xfId="228" xr:uid="{00000000-0005-0000-0000-00005A000000}"/>
    <cellStyle name="Normal 2 2 3 4 2" xfId="453" xr:uid="{FB22CAE9-E927-4FC8-BAFA-6DC8BDF32988}"/>
    <cellStyle name="Normal 2 2 3 5" xfId="373" xr:uid="{BB35CEF0-ED7B-453C-B8BF-A12642D0B373}"/>
    <cellStyle name="Normal 2 2 4" xfId="175" xr:uid="{00000000-0005-0000-0000-00005B000000}"/>
    <cellStyle name="Normal 2 2 4 2" xfId="394" xr:uid="{B08CCE97-646A-4C44-A519-6478B309A97B}"/>
    <cellStyle name="Normal 2 2 4 2 2" xfId="426" xr:uid="{432CB4FD-0808-4F6E-997F-4D98F2A34E0B}"/>
    <cellStyle name="Normal 2 2 4 2 2 2" xfId="504" xr:uid="{C4CE213A-7401-4700-B147-A1872C4B02FE}"/>
    <cellStyle name="Normal 2 2 4 2 3" xfId="471" xr:uid="{B2D24C6D-3BEE-43D5-99BC-3CB2CD6F4193}"/>
    <cellStyle name="Normal 2 2 4 3" xfId="410" xr:uid="{C6E2DDEA-C8E3-4B3F-A201-2A17E67DC105}"/>
    <cellStyle name="Normal 2 2 4 3 2" xfId="490" xr:uid="{250D3E06-0B88-473C-813B-38B975043EED}"/>
    <cellStyle name="Normal 2 2 4 4" xfId="456" xr:uid="{75B25D2D-3C80-422A-BB2E-6E6671BF4B79}"/>
    <cellStyle name="Normal 2 2 4 5" xfId="377" xr:uid="{61D613C6-6077-4BA0-A7F7-F7E6FCD52195}"/>
    <cellStyle name="Normal 2 2 5" xfId="190" xr:uid="{00000000-0005-0000-0000-00005C000000}"/>
    <cellStyle name="Normal 2 2 5 2" xfId="417" xr:uid="{E3C60F30-F3E9-4082-B62C-7051C7A5266B}"/>
    <cellStyle name="Normal 2 2 5 2 2" xfId="495" xr:uid="{AEB5261F-157A-4BC6-9F3E-AF5AAD502BED}"/>
    <cellStyle name="Normal 2 2 5 3" xfId="462" xr:uid="{0B7309B6-8AF6-455F-B511-49A235B2BAFA}"/>
    <cellStyle name="Normal 2 2 5 4" xfId="385" xr:uid="{0AFC12AE-C658-4C24-B9EA-5612893EE8F5}"/>
    <cellStyle name="Normal 2 2 6" xfId="206" xr:uid="{00000000-0005-0000-0000-00005D000000}"/>
    <cellStyle name="Normal 2 2 6 2" xfId="481" xr:uid="{E5F0C9AD-C6FA-4C77-9F3E-67D974D96396}"/>
    <cellStyle name="Normal 2 2 6 3" xfId="400" xr:uid="{B966A23B-89DF-4B79-8044-C78487C90E68}"/>
    <cellStyle name="Normal 2 2 7" xfId="222" xr:uid="{00000000-0005-0000-0000-00005E000000}"/>
    <cellStyle name="Normal 2 2 7 2" xfId="447" xr:uid="{4E53ACE8-334F-4465-B3E2-5B192BD3592B}"/>
    <cellStyle name="Normal 2 2 8" xfId="367" xr:uid="{510BCED1-0442-4026-904B-44E46FE9DF16}"/>
    <cellStyle name="Normal 2 3" xfId="159" xr:uid="{00000000-0005-0000-0000-00005F000000}"/>
    <cellStyle name="Normal 2 3 2" xfId="177" xr:uid="{00000000-0005-0000-0000-000060000000}"/>
    <cellStyle name="Normal 2 3 2 2" xfId="192" xr:uid="{00000000-0005-0000-0000-000061000000}"/>
    <cellStyle name="Normal 2 3 2 2 2" xfId="419" xr:uid="{FCB56E6D-09FA-4CBD-ABE8-FC87C9CFB4EE}"/>
    <cellStyle name="Normal 2 3 2 2 2 2" xfId="497" xr:uid="{7EAC9CD6-80EB-4F4E-BA7E-B93D8CF1D668}"/>
    <cellStyle name="Normal 2 3 2 2 3" xfId="464" xr:uid="{763C5CE0-D852-4D9E-9217-C85E05D1B0A5}"/>
    <cellStyle name="Normal 2 3 2 2 4" xfId="387" xr:uid="{24D50DFC-C546-4106-BAAE-B69C171A2ED9}"/>
    <cellStyle name="Normal 2 3 2 3" xfId="208" xr:uid="{00000000-0005-0000-0000-000062000000}"/>
    <cellStyle name="Normal 2 3 2 3 2" xfId="483" xr:uid="{99862E15-28BC-4EFF-A92E-CECAEE13CAFD}"/>
    <cellStyle name="Normal 2 3 2 3 3" xfId="402" xr:uid="{90950BE4-3309-4837-A324-E3AB8090D709}"/>
    <cellStyle name="Normal 2 3 2 4" xfId="224" xr:uid="{00000000-0005-0000-0000-000063000000}"/>
    <cellStyle name="Normal 2 3 2 4 2" xfId="449" xr:uid="{F11B1DEA-1598-4032-B2D6-BB6E69065950}"/>
    <cellStyle name="Normal 2 3 2 5" xfId="369" xr:uid="{0F2A16AB-0C62-4BD6-A617-DAE3058DA2E7}"/>
    <cellStyle name="Normal 2 3 3" xfId="180" xr:uid="{00000000-0005-0000-0000-000064000000}"/>
    <cellStyle name="Normal 2 3 3 2" xfId="195" xr:uid="{00000000-0005-0000-0000-000065000000}"/>
    <cellStyle name="Normal 2 3 3 2 2" xfId="422" xr:uid="{80DA035E-0E7E-48B2-95A8-A320C3150E22}"/>
    <cellStyle name="Normal 2 3 3 2 2 2" xfId="500" xr:uid="{30FAA6EB-0C88-4F76-B504-E7E1B47606C9}"/>
    <cellStyle name="Normal 2 3 3 2 3" xfId="467" xr:uid="{93327463-AD0B-4A3E-9F5E-D5FD21AB723B}"/>
    <cellStyle name="Normal 2 3 3 2 4" xfId="390" xr:uid="{EE26D248-DA10-4C75-9A1E-C6B83A888A2E}"/>
    <cellStyle name="Normal 2 3 3 3" xfId="211" xr:uid="{00000000-0005-0000-0000-000066000000}"/>
    <cellStyle name="Normal 2 3 3 3 2" xfId="486" xr:uid="{D47C5A74-9DD9-4EF5-9B19-BF6C4D29D609}"/>
    <cellStyle name="Normal 2 3 3 3 3" xfId="405" xr:uid="{FFDC27CF-CC1A-44F6-97C2-796F914E9D19}"/>
    <cellStyle name="Normal 2 3 3 4" xfId="227" xr:uid="{00000000-0005-0000-0000-000067000000}"/>
    <cellStyle name="Normal 2 3 3 4 2" xfId="452" xr:uid="{28CEBA6A-4257-42AB-9042-3869231B0C4D}"/>
    <cellStyle name="Normal 2 3 3 5" xfId="372" xr:uid="{63FCF303-E7D3-44D9-8470-BFA2C3D2C694}"/>
    <cellStyle name="Normal 2 3 4" xfId="174" xr:uid="{00000000-0005-0000-0000-000068000000}"/>
    <cellStyle name="Normal 2 3 4 2" xfId="416" xr:uid="{5F2AF92D-ECB1-48AE-9C27-FF98A7DB4272}"/>
    <cellStyle name="Normal 2 3 4 2 2" xfId="494" xr:uid="{7673E357-FF52-4B87-AD8E-241D1DEE73B9}"/>
    <cellStyle name="Normal 2 3 4 3" xfId="461" xr:uid="{C8DE202B-F7C2-4406-9A92-87BFA8DCECE2}"/>
    <cellStyle name="Normal 2 3 4 4" xfId="384" xr:uid="{54CBCD82-99BF-4C8C-8A57-72FBAEC50668}"/>
    <cellStyle name="Normal 2 3 5" xfId="189" xr:uid="{00000000-0005-0000-0000-000069000000}"/>
    <cellStyle name="Normal 2 3 5 2" xfId="480" xr:uid="{297D72E5-B2AC-497A-B64F-3EC240A2C846}"/>
    <cellStyle name="Normal 2 3 5 3" xfId="399" xr:uid="{9C56D83C-09EB-4698-B095-ED95193E2AA5}"/>
    <cellStyle name="Normal 2 3 6" xfId="205" xr:uid="{00000000-0005-0000-0000-00006A000000}"/>
    <cellStyle name="Normal 2 3 6 2" xfId="446" xr:uid="{4E605AC1-11E0-4237-81CB-54B8AE010F0C}"/>
    <cellStyle name="Normal 2 3 7" xfId="221" xr:uid="{00000000-0005-0000-0000-00006B000000}"/>
    <cellStyle name="Normal 2 3 8" xfId="366" xr:uid="{34C384E7-DCE4-45D5-8BF9-13D5DC27A555}"/>
    <cellStyle name="Normal 2 4" xfId="157" xr:uid="{00000000-0005-0000-0000-00006C000000}"/>
    <cellStyle name="Normal 2 4 2" xfId="176" xr:uid="{00000000-0005-0000-0000-00006D000000}"/>
    <cellStyle name="Normal 2 4 2 2" xfId="418" xr:uid="{5FEDD34F-36BF-46EE-A801-AFBE79BDC0C3}"/>
    <cellStyle name="Normal 2 4 2 2 2" xfId="496" xr:uid="{9FEAFF07-6492-4C77-BCBD-49EF9E228413}"/>
    <cellStyle name="Normal 2 4 2 3" xfId="463" xr:uid="{EA050654-0B0D-4BFA-A31E-78DB90363389}"/>
    <cellStyle name="Normal 2 4 2 4" xfId="386" xr:uid="{53966739-0058-4C77-AF3E-3B9F19BE7122}"/>
    <cellStyle name="Normal 2 4 3" xfId="191" xr:uid="{00000000-0005-0000-0000-00006E000000}"/>
    <cellStyle name="Normal 2 4 3 2" xfId="482" xr:uid="{E0B899FC-9CBB-471B-93C7-F32F173C11D4}"/>
    <cellStyle name="Normal 2 4 3 3" xfId="401" xr:uid="{A06E36E6-4BCF-49D9-994C-5507721C128C}"/>
    <cellStyle name="Normal 2 4 4" xfId="207" xr:uid="{00000000-0005-0000-0000-00006F000000}"/>
    <cellStyle name="Normal 2 4 4 2" xfId="448" xr:uid="{3E52308D-FEF1-493C-909E-934C4D404142}"/>
    <cellStyle name="Normal 2 4 5" xfId="223" xr:uid="{00000000-0005-0000-0000-000070000000}"/>
    <cellStyle name="Normal 2 4 6" xfId="368" xr:uid="{60D7E17D-0EEE-43B0-9C56-CE82F9F3452E}"/>
    <cellStyle name="Normal 2 5" xfId="179" xr:uid="{00000000-0005-0000-0000-000071000000}"/>
    <cellStyle name="Normal 2 5 2" xfId="194" xr:uid="{00000000-0005-0000-0000-000072000000}"/>
    <cellStyle name="Normal 2 5 2 2" xfId="421" xr:uid="{711DF83F-E7EC-4762-90C3-5176766BE4B5}"/>
    <cellStyle name="Normal 2 5 2 2 2" xfId="499" xr:uid="{5492B06F-0365-43C2-AAFE-B4AD15B337E1}"/>
    <cellStyle name="Normal 2 5 2 3" xfId="466" xr:uid="{D0A12855-28F3-4920-B88D-8148084437FA}"/>
    <cellStyle name="Normal 2 5 2 4" xfId="389" xr:uid="{7B681066-F098-4217-B1DA-C719422CE094}"/>
    <cellStyle name="Normal 2 5 3" xfId="210" xr:uid="{00000000-0005-0000-0000-000073000000}"/>
    <cellStyle name="Normal 2 5 3 2" xfId="485" xr:uid="{93FBB185-F073-4A34-ABEF-0E19077E66D3}"/>
    <cellStyle name="Normal 2 5 3 3" xfId="404" xr:uid="{D44C5A82-3585-4BF7-9DE6-C8F3AF085A9E}"/>
    <cellStyle name="Normal 2 5 4" xfId="226" xr:uid="{00000000-0005-0000-0000-000074000000}"/>
    <cellStyle name="Normal 2 5 4 2" xfId="451" xr:uid="{A7271A4B-23ED-4CFD-A0AF-C62C3C3179FF}"/>
    <cellStyle name="Normal 2 5 5" xfId="371" xr:uid="{F34EB577-71A6-476A-A632-1DD93DA23588}"/>
    <cellStyle name="Normal 2 6" xfId="173" xr:uid="{00000000-0005-0000-0000-000075000000}"/>
    <cellStyle name="Normal 2 6 2" xfId="393" xr:uid="{89441592-3762-467B-BEF5-2443990C7464}"/>
    <cellStyle name="Normal 2 6 2 2" xfId="425" xr:uid="{C8AB76F7-1594-4AD9-A5EB-6F3AA842B436}"/>
    <cellStyle name="Normal 2 6 2 2 2" xfId="503" xr:uid="{965E5352-E4CE-49BB-9232-9C74BC861647}"/>
    <cellStyle name="Normal 2 6 2 3" xfId="470" xr:uid="{D11E6B89-5746-466D-9E75-D80C456C0C3B}"/>
    <cellStyle name="Normal 2 6 3" xfId="409" xr:uid="{57FE5272-7BEC-43B6-88AB-1679217FCEB5}"/>
    <cellStyle name="Normal 2 6 3 2" xfId="489" xr:uid="{7985DFC7-D295-42A4-B38A-6CC4DC3B46CE}"/>
    <cellStyle name="Normal 2 6 4" xfId="455" xr:uid="{284E4C3F-BF16-42E3-A5F7-6D1BB41C56E3}"/>
    <cellStyle name="Normal 2 6 5" xfId="376" xr:uid="{3F5B7981-0733-4BC0-B4AB-618813F2DD7E}"/>
    <cellStyle name="Normal 2 7" xfId="188" xr:uid="{00000000-0005-0000-0000-000076000000}"/>
    <cellStyle name="Normal 2 7 2" xfId="415" xr:uid="{C199787B-B152-4F27-8BA1-B3C1F7103C44}"/>
    <cellStyle name="Normal 2 7 2 2" xfId="493" xr:uid="{E19F069F-DFC3-46AC-8571-95469C179373}"/>
    <cellStyle name="Normal 2 7 3" xfId="460" xr:uid="{0BADEA16-6AD1-41F7-8304-4AABEF5F27A5}"/>
    <cellStyle name="Normal 2 7 4" xfId="383" xr:uid="{77E5B6AC-5E40-424B-9831-55719E1AD4FD}"/>
    <cellStyle name="Normal 2 8" xfId="204" xr:uid="{00000000-0005-0000-0000-000077000000}"/>
    <cellStyle name="Normal 2 8 2" xfId="479" xr:uid="{6ECB1F85-9E7F-4D25-8BA6-83C8FB697BC1}"/>
    <cellStyle name="Normal 2 8 3" xfId="398" xr:uid="{360BC51B-7F18-4D68-B5FD-D32B1C80B17E}"/>
    <cellStyle name="Normal 2 9" xfId="220" xr:uid="{00000000-0005-0000-0000-000078000000}"/>
    <cellStyle name="Normal 2 9 2" xfId="443" xr:uid="{BA7198D1-00F9-4827-AF36-A9ACABB8CFF6}"/>
    <cellStyle name="Normal 20" xfId="164" xr:uid="{00000000-0005-0000-0000-000079000000}"/>
    <cellStyle name="Normal 21" xfId="170" xr:uid="{00000000-0005-0000-0000-00007A000000}"/>
    <cellStyle name="Normal 22" xfId="166" xr:uid="{00000000-0005-0000-0000-00007B000000}"/>
    <cellStyle name="Normal 23" xfId="182" xr:uid="{00000000-0005-0000-0000-00007C000000}"/>
    <cellStyle name="Normal 24" xfId="187" xr:uid="{00000000-0005-0000-0000-00007D000000}"/>
    <cellStyle name="Normal 25" xfId="183" xr:uid="{00000000-0005-0000-0000-00007E000000}"/>
    <cellStyle name="Normal 25 2" xfId="428" xr:uid="{F47A481D-C940-47AC-9383-A93B35AB916F}"/>
    <cellStyle name="Normal 26" xfId="197" xr:uid="{00000000-0005-0000-0000-00007F000000}"/>
    <cellStyle name="Normal 27" xfId="202" xr:uid="{00000000-0005-0000-0000-000080000000}"/>
    <cellStyle name="Normal 28" xfId="214" xr:uid="{00000000-0005-0000-0000-000081000000}"/>
    <cellStyle name="Normal 28 2" xfId="411" xr:uid="{3233E29C-9E94-4A1F-941A-E82E4A658720}"/>
    <cellStyle name="Normal 28 3" xfId="378" xr:uid="{287EA381-1147-4850-91D4-B96CDC4E3B1F}"/>
    <cellStyle name="Normal 29" xfId="219" xr:uid="{00000000-0005-0000-0000-000082000000}"/>
    <cellStyle name="Normal 3" xfId="91" xr:uid="{00000000-0005-0000-0000-000083000000}"/>
    <cellStyle name="Normal 3 2" xfId="145" xr:uid="{00000000-0005-0000-0000-000084000000}"/>
    <cellStyle name="Normal 3 3" xfId="160" xr:uid="{00000000-0005-0000-0000-000085000000}"/>
    <cellStyle name="Normal 3 4" xfId="349" xr:uid="{00000000-0005-0000-0000-000088000000}"/>
    <cellStyle name="Normal 30" xfId="215" xr:uid="{00000000-0005-0000-0000-000086000000}"/>
    <cellStyle name="Normal 30 2" xfId="379" xr:uid="{135C9BFE-F015-4802-856F-2284D79947AD}"/>
    <cellStyle name="Normal 31" xfId="232" xr:uid="{00000000-0005-0000-0000-000071010000}"/>
    <cellStyle name="Normal 32" xfId="363" xr:uid="{E2E855BD-319D-4D28-AE4C-59078AD47B06}"/>
    <cellStyle name="Normal 4" xfId="94" xr:uid="{00000000-0005-0000-0000-000087000000}"/>
    <cellStyle name="Normal 4 2" xfId="143" xr:uid="{00000000-0005-0000-0000-000088000000}"/>
    <cellStyle name="Normal 4 2 2" xfId="532" xr:uid="{4D59A525-D165-4718-98AF-094A388DF52F}"/>
    <cellStyle name="Normal 4 3" xfId="350" xr:uid="{00000000-0005-0000-0000-000089000000}"/>
    <cellStyle name="Normal 5" xfId="96" xr:uid="{00000000-0005-0000-0000-000089000000}"/>
    <cellStyle name="Normal 5 2" xfId="161" xr:uid="{00000000-0005-0000-0000-00008A000000}"/>
    <cellStyle name="Normal 5 2 2" xfId="533" xr:uid="{26FB491D-2E83-4695-B751-26BAF6105375}"/>
    <cellStyle name="Normal 5 3" xfId="351" xr:uid="{00000000-0005-0000-0000-00008A000000}"/>
    <cellStyle name="Normal 6" xfId="98" xr:uid="{00000000-0005-0000-0000-00008B000000}"/>
    <cellStyle name="Normal 6 2" xfId="158" xr:uid="{00000000-0005-0000-0000-00008C000000}"/>
    <cellStyle name="Normal 6 2 2" xfId="534" xr:uid="{BE5208A3-7FF5-4772-BD25-DCF24F712E98}"/>
    <cellStyle name="Normal 6 3" xfId="352" xr:uid="{00000000-0005-0000-0000-00008B000000}"/>
    <cellStyle name="Normal 7" xfId="100" xr:uid="{00000000-0005-0000-0000-00008D000000}"/>
    <cellStyle name="Normal 7 2" xfId="213" xr:uid="{00000000-0005-0000-0000-00008E000000}"/>
    <cellStyle name="Normal 7 2 2" xfId="424" xr:uid="{0C870737-AB84-42F0-8A31-714236B7D6CC}"/>
    <cellStyle name="Normal 7 2 2 2" xfId="502" xr:uid="{7BCC781A-68FF-42C6-91DF-1A22EEAB706A}"/>
    <cellStyle name="Normal 7 2 3" xfId="469" xr:uid="{0A71CD2B-D723-4E80-9422-4BEB175128AA}"/>
    <cellStyle name="Normal 7 2 4" xfId="392" xr:uid="{4DA076AB-CB88-4FB5-B75A-FAF3C1A8A037}"/>
    <cellStyle name="Normal 7 3" xfId="229" xr:uid="{00000000-0005-0000-0000-00008F000000}"/>
    <cellStyle name="Normal 7 3 2" xfId="488" xr:uid="{DEF1EB0F-7E11-4434-B7DF-13F325D304A0}"/>
    <cellStyle name="Normal 7 3 3" xfId="407" xr:uid="{82B99FDD-53FF-49BC-893B-40E7AFD85B9F}"/>
    <cellStyle name="Normal 7 4" xfId="353" xr:uid="{00000000-0005-0000-0000-00008C000000}"/>
    <cellStyle name="Normal 7 4 2" xfId="454" xr:uid="{F63B14DF-9BC6-46F2-AE4B-0A7FECD87F55}"/>
    <cellStyle name="Normal 7 5" xfId="374" xr:uid="{DCBF1958-79C0-4273-ABE4-F567E7829B40}"/>
    <cellStyle name="Normal 8" xfId="102" xr:uid="{00000000-0005-0000-0000-000090000000}"/>
    <cellStyle name="Normal 8 2" xfId="354" xr:uid="{00000000-0005-0000-0000-00008D000000}"/>
    <cellStyle name="Normal 8 2 2" xfId="408" xr:uid="{756D04CF-CDA0-4B9A-976B-6B39F98C8231}"/>
    <cellStyle name="Normal 8 3" xfId="535" xr:uid="{2F49F8B5-4EDE-4750-9C3B-937A61171F63}"/>
    <cellStyle name="Normal 8 4" xfId="375" xr:uid="{22E5B3B0-CFE7-4484-87F2-3FF5D8636D1F}"/>
    <cellStyle name="Normal 9" xfId="104" xr:uid="{00000000-0005-0000-0000-000091000000}"/>
    <cellStyle name="Normal 9 2" xfId="355" xr:uid="{00000000-0005-0000-0000-00008E000000}"/>
    <cellStyle name="Normal 9 2 2" xfId="413" xr:uid="{1B518871-ED42-495E-B968-74E464F6A38A}"/>
    <cellStyle name="Normal 9 3" xfId="536" xr:uid="{D975B208-A86E-4305-BC5E-FECED5D1A0CC}"/>
    <cellStyle name="Normal 9 4" xfId="381" xr:uid="{6225CDCC-8C8D-4663-AC50-0EFD7F885596}"/>
    <cellStyle name="Normal_Enkät" xfId="33" xr:uid="{00000000-0005-0000-0000-000092000000}"/>
    <cellStyle name="Note" xfId="515" xr:uid="{61DC0CCF-7217-42C5-9926-66280A1CD8A4}"/>
    <cellStyle name="Output" xfId="81" xr:uid="{00000000-0005-0000-0000-000094000000}"/>
    <cellStyle name="Output 2" xfId="516" xr:uid="{E0930578-81ED-47EE-B0B8-F879E0FCBB8B}"/>
    <cellStyle name="Procent" xfId="230" builtinId="5"/>
    <cellStyle name="Procent 2" xfId="86" xr:uid="{00000000-0005-0000-0000-000095000000}"/>
    <cellStyle name="Procent 3" xfId="233" xr:uid="{00000000-0005-0000-0000-000081010000}"/>
    <cellStyle name="Procent 3 2" xfId="382" xr:uid="{3B7B5F73-8C4A-4A6E-BFF9-223F53B6601B}"/>
    <cellStyle name="Procent 4" xfId="397" xr:uid="{F1471930-B981-427E-8043-1F9ADDC3EFC7}"/>
    <cellStyle name="Procent 5" xfId="414" xr:uid="{994DE8FE-CAFB-41B4-A74E-25B6075B7406}"/>
    <cellStyle name="Procent 6" xfId="506" xr:uid="{181B2436-AAD3-4AA8-A69C-E55E509265FA}"/>
    <cellStyle name="Rubrik" xfId="78" builtinId="15" customBuiltin="1"/>
    <cellStyle name="Rubrik 1 2" xfId="309" xr:uid="{00000000-0005-0000-0000-000093000000}"/>
    <cellStyle name="Rubrik 1 3" xfId="296" xr:uid="{00000000-0005-0000-0000-000094000000}"/>
    <cellStyle name="Rubrik 2 2" xfId="310" xr:uid="{00000000-0005-0000-0000-000095000000}"/>
    <cellStyle name="Rubrik 2 3" xfId="297" xr:uid="{00000000-0005-0000-0000-000096000000}"/>
    <cellStyle name="Rubrik 3 2" xfId="311" xr:uid="{00000000-0005-0000-0000-000097000000}"/>
    <cellStyle name="Rubrik 3 3" xfId="298" xr:uid="{00000000-0005-0000-0000-000098000000}"/>
    <cellStyle name="Rubrik 4 2" xfId="312" xr:uid="{00000000-0005-0000-0000-000099000000}"/>
    <cellStyle name="Rubrik 4 3" xfId="299" xr:uid="{00000000-0005-0000-0000-00009A000000}"/>
    <cellStyle name="Rubrik 5" xfId="308" xr:uid="{00000000-0005-0000-0000-00009B000000}"/>
    <cellStyle name="Rubrik 6" xfId="295" xr:uid="{00000000-0005-0000-0000-00009C000000}"/>
    <cellStyle name="SAPBEXaggData" xfId="39" xr:uid="{00000000-0005-0000-0000-00009B000000}"/>
    <cellStyle name="SAPBEXaggDataEmph" xfId="40" xr:uid="{00000000-0005-0000-0000-00009C000000}"/>
    <cellStyle name="SAPBEXaggItem" xfId="41" xr:uid="{00000000-0005-0000-0000-00009D000000}"/>
    <cellStyle name="SAPBEXaggItemX" xfId="42" xr:uid="{00000000-0005-0000-0000-00009E000000}"/>
    <cellStyle name="SAPBEXchaText" xfId="43" xr:uid="{00000000-0005-0000-0000-00009F000000}"/>
    <cellStyle name="SAPBEXexcBad7" xfId="44" xr:uid="{00000000-0005-0000-0000-0000A0000000}"/>
    <cellStyle name="SAPBEXexcBad8" xfId="45" xr:uid="{00000000-0005-0000-0000-0000A1000000}"/>
    <cellStyle name="SAPBEXexcBad9" xfId="46" xr:uid="{00000000-0005-0000-0000-0000A2000000}"/>
    <cellStyle name="SAPBEXexcCritical4" xfId="47" xr:uid="{00000000-0005-0000-0000-0000A3000000}"/>
    <cellStyle name="SAPBEXexcCritical5" xfId="48" xr:uid="{00000000-0005-0000-0000-0000A4000000}"/>
    <cellStyle name="SAPBEXexcCritical6" xfId="49" xr:uid="{00000000-0005-0000-0000-0000A5000000}"/>
    <cellStyle name="SAPBEXexcGood1" xfId="50" xr:uid="{00000000-0005-0000-0000-0000A6000000}"/>
    <cellStyle name="SAPBEXexcGood2" xfId="51" xr:uid="{00000000-0005-0000-0000-0000A7000000}"/>
    <cellStyle name="SAPBEXexcGood3" xfId="52" xr:uid="{00000000-0005-0000-0000-0000A8000000}"/>
    <cellStyle name="SAPBEXfilterDrill" xfId="53" xr:uid="{00000000-0005-0000-0000-0000A9000000}"/>
    <cellStyle name="SAPBEXfilterItem" xfId="54" xr:uid="{00000000-0005-0000-0000-0000AA000000}"/>
    <cellStyle name="SAPBEXfilterText" xfId="55" xr:uid="{00000000-0005-0000-0000-0000AB000000}"/>
    <cellStyle name="SAPBEXformats" xfId="56" xr:uid="{00000000-0005-0000-0000-0000AC000000}"/>
    <cellStyle name="SAPBEXheaderItem" xfId="57" xr:uid="{00000000-0005-0000-0000-0000AD000000}"/>
    <cellStyle name="SAPBEXheaderItem 2" xfId="87" xr:uid="{00000000-0005-0000-0000-0000AE000000}"/>
    <cellStyle name="SAPBEXheaderItem 3" xfId="128" xr:uid="{00000000-0005-0000-0000-0000AF000000}"/>
    <cellStyle name="SAPBEXheaderText" xfId="58" xr:uid="{00000000-0005-0000-0000-0000B0000000}"/>
    <cellStyle name="SAPBEXheaderText 2" xfId="88" xr:uid="{00000000-0005-0000-0000-0000B1000000}"/>
    <cellStyle name="SAPBEXheaderText 3" xfId="129" xr:uid="{00000000-0005-0000-0000-0000B2000000}"/>
    <cellStyle name="SAPBEXHLevel0" xfId="59" xr:uid="{00000000-0005-0000-0000-0000B3000000}"/>
    <cellStyle name="SAPBEXHLevel0X" xfId="60" xr:uid="{00000000-0005-0000-0000-0000B4000000}"/>
    <cellStyle name="SAPBEXHLevel1" xfId="61" xr:uid="{00000000-0005-0000-0000-0000B5000000}"/>
    <cellStyle name="SAPBEXHLevel1X" xfId="62" xr:uid="{00000000-0005-0000-0000-0000B6000000}"/>
    <cellStyle name="SAPBEXHLevel2" xfId="63" xr:uid="{00000000-0005-0000-0000-0000B7000000}"/>
    <cellStyle name="SAPBEXHLevel2X" xfId="64" xr:uid="{00000000-0005-0000-0000-0000B8000000}"/>
    <cellStyle name="SAPBEXHLevel3" xfId="65" xr:uid="{00000000-0005-0000-0000-0000B9000000}"/>
    <cellStyle name="SAPBEXHLevel3X" xfId="66" xr:uid="{00000000-0005-0000-0000-0000BA000000}"/>
    <cellStyle name="SAPBEXinputData" xfId="300" xr:uid="{00000000-0005-0000-0000-0000B9000000}"/>
    <cellStyle name="SAPBEXItemHeader" xfId="301" xr:uid="{00000000-0005-0000-0000-0000BA000000}"/>
    <cellStyle name="SAPBEXresData" xfId="67" xr:uid="{00000000-0005-0000-0000-0000BB000000}"/>
    <cellStyle name="SAPBEXresDataEmph" xfId="68" xr:uid="{00000000-0005-0000-0000-0000BC000000}"/>
    <cellStyle name="SAPBEXresItem" xfId="69" xr:uid="{00000000-0005-0000-0000-0000BD000000}"/>
    <cellStyle name="SAPBEXresItemX" xfId="70" xr:uid="{00000000-0005-0000-0000-0000BE000000}"/>
    <cellStyle name="SAPBEXstdData" xfId="71" xr:uid="{00000000-0005-0000-0000-0000BF000000}"/>
    <cellStyle name="SAPBEXstdDataEmph" xfId="72" xr:uid="{00000000-0005-0000-0000-0000C0000000}"/>
    <cellStyle name="SAPBEXstdItem" xfId="73" xr:uid="{00000000-0005-0000-0000-0000C1000000}"/>
    <cellStyle name="SAPBEXstdItemX" xfId="74" xr:uid="{00000000-0005-0000-0000-0000C2000000}"/>
    <cellStyle name="SAPBEXtitle" xfId="75" xr:uid="{00000000-0005-0000-0000-0000C3000000}"/>
    <cellStyle name="SAPBEXunassignedItem" xfId="302" xr:uid="{00000000-0005-0000-0000-0000C4000000}"/>
    <cellStyle name="SAPBEXundefined" xfId="76" xr:uid="{00000000-0005-0000-0000-0000C4000000}"/>
    <cellStyle name="SAPBEXundefined 2" xfId="131" xr:uid="{00000000-0005-0000-0000-0000C5000000}"/>
    <cellStyle name="SAPBEXundefined 3" xfId="130" xr:uid="{00000000-0005-0000-0000-0000C6000000}"/>
    <cellStyle name="Sheet Title" xfId="303" xr:uid="{00000000-0005-0000-0000-0000C6000000}"/>
    <cellStyle name="Slutvärde" xfId="362" xr:uid="{DA4E389C-D2BC-49FB-AE65-50B8A9C0A42D}"/>
    <cellStyle name="Style 25" xfId="77" xr:uid="{00000000-0005-0000-0000-0000C7000000}"/>
    <cellStyle name="Summa" xfId="79" builtinId="25" customBuiltin="1"/>
    <cellStyle name="Summa 2" xfId="324" xr:uid="{00000000-0005-0000-0000-0000C8000000}"/>
    <cellStyle name="Summa 3" xfId="304" xr:uid="{00000000-0005-0000-0000-0000C9000000}"/>
    <cellStyle name="Title" xfId="517" xr:uid="{BF168755-4B10-4FFC-9E9E-B3140B5AB1F6}"/>
    <cellStyle name="Total" xfId="518" xr:uid="{5FC72BBB-06F0-49A2-A483-2ADF450298DF}"/>
    <cellStyle name="Tusental (0)_LSPmm" xfId="80" xr:uid="{00000000-0005-0000-0000-0000CB000000}"/>
    <cellStyle name="Tusental 10" xfId="103" xr:uid="{00000000-0005-0000-0000-0000CC000000}"/>
    <cellStyle name="Tusental 11" xfId="105" xr:uid="{00000000-0005-0000-0000-0000CD000000}"/>
    <cellStyle name="Tusental 12" xfId="109" xr:uid="{00000000-0005-0000-0000-0000CE000000}"/>
    <cellStyle name="Tusental 13" xfId="111" xr:uid="{00000000-0005-0000-0000-0000CF000000}"/>
    <cellStyle name="Tusental 14" xfId="110" xr:uid="{00000000-0005-0000-0000-0000D0000000}"/>
    <cellStyle name="Tusental 15" xfId="112" xr:uid="{00000000-0005-0000-0000-0000D1000000}"/>
    <cellStyle name="Tusental 16" xfId="113" xr:uid="{00000000-0005-0000-0000-0000D2000000}"/>
    <cellStyle name="Tusental 17" xfId="114" xr:uid="{00000000-0005-0000-0000-0000D3000000}"/>
    <cellStyle name="Tusental 18" xfId="115" xr:uid="{00000000-0005-0000-0000-0000D4000000}"/>
    <cellStyle name="Tusental 19" xfId="116" xr:uid="{00000000-0005-0000-0000-0000D5000000}"/>
    <cellStyle name="Tusental 2" xfId="89" xr:uid="{00000000-0005-0000-0000-0000D6000000}"/>
    <cellStyle name="Tusental 20" xfId="117" xr:uid="{00000000-0005-0000-0000-0000D7000000}"/>
    <cellStyle name="Tusental 21" xfId="118" xr:uid="{00000000-0005-0000-0000-0000D8000000}"/>
    <cellStyle name="Tusental 22" xfId="126" xr:uid="{00000000-0005-0000-0000-0000D9000000}"/>
    <cellStyle name="Tusental 23" xfId="120" xr:uid="{00000000-0005-0000-0000-0000DA000000}"/>
    <cellStyle name="Tusental 24" xfId="124" xr:uid="{00000000-0005-0000-0000-0000DB000000}"/>
    <cellStyle name="Tusental 25" xfId="122" xr:uid="{00000000-0005-0000-0000-0000DC000000}"/>
    <cellStyle name="Tusental 26" xfId="123" xr:uid="{00000000-0005-0000-0000-0000DD000000}"/>
    <cellStyle name="Tusental 27" xfId="141" xr:uid="{00000000-0005-0000-0000-0000DE000000}"/>
    <cellStyle name="Tusental 28" xfId="133" xr:uid="{00000000-0005-0000-0000-0000DF000000}"/>
    <cellStyle name="Tusental 29" xfId="140" xr:uid="{00000000-0005-0000-0000-0000E0000000}"/>
    <cellStyle name="Tusental 3" xfId="92" xr:uid="{00000000-0005-0000-0000-0000E1000000}"/>
    <cellStyle name="Tusental 30" xfId="134" xr:uid="{00000000-0005-0000-0000-0000E2000000}"/>
    <cellStyle name="Tusental 31" xfId="139" xr:uid="{00000000-0005-0000-0000-0000E3000000}"/>
    <cellStyle name="Tusental 32" xfId="135" xr:uid="{00000000-0005-0000-0000-0000E4000000}"/>
    <cellStyle name="Tusental 33" xfId="138" xr:uid="{00000000-0005-0000-0000-0000E5000000}"/>
    <cellStyle name="Tusental 34" xfId="136" xr:uid="{00000000-0005-0000-0000-0000E6000000}"/>
    <cellStyle name="Tusental 35" xfId="137" xr:uid="{00000000-0005-0000-0000-0000E7000000}"/>
    <cellStyle name="Tusental 36" xfId="142" xr:uid="{00000000-0005-0000-0000-0000E8000000}"/>
    <cellStyle name="Tusental 37" xfId="154" xr:uid="{00000000-0005-0000-0000-0000E9000000}"/>
    <cellStyle name="Tusental 38" xfId="146" xr:uid="{00000000-0005-0000-0000-0000EA000000}"/>
    <cellStyle name="Tusental 39" xfId="153" xr:uid="{00000000-0005-0000-0000-0000EB000000}"/>
    <cellStyle name="Tusental 4" xfId="90" xr:uid="{00000000-0005-0000-0000-0000EC000000}"/>
    <cellStyle name="Tusental 40" xfId="147" xr:uid="{00000000-0005-0000-0000-0000ED000000}"/>
    <cellStyle name="Tusental 41" xfId="152" xr:uid="{00000000-0005-0000-0000-0000EE000000}"/>
    <cellStyle name="Tusental 42" xfId="148" xr:uid="{00000000-0005-0000-0000-0000EF000000}"/>
    <cellStyle name="Tusental 43" xfId="151" xr:uid="{00000000-0005-0000-0000-0000F0000000}"/>
    <cellStyle name="Tusental 44" xfId="149" xr:uid="{00000000-0005-0000-0000-0000F1000000}"/>
    <cellStyle name="Tusental 45" xfId="150" xr:uid="{00000000-0005-0000-0000-0000F2000000}"/>
    <cellStyle name="Tusental 46" xfId="155" xr:uid="{00000000-0005-0000-0000-0000F3000000}"/>
    <cellStyle name="Tusental 47" xfId="156" xr:uid="{00000000-0005-0000-0000-0000F4000000}"/>
    <cellStyle name="Tusental 48" xfId="171" xr:uid="{00000000-0005-0000-0000-0000F5000000}"/>
    <cellStyle name="Tusental 49" xfId="165" xr:uid="{00000000-0005-0000-0000-0000F6000000}"/>
    <cellStyle name="Tusental 5" xfId="93" xr:uid="{00000000-0005-0000-0000-0000F7000000}"/>
    <cellStyle name="Tusental 50" xfId="169" xr:uid="{00000000-0005-0000-0000-0000F8000000}"/>
    <cellStyle name="Tusental 51" xfId="167" xr:uid="{00000000-0005-0000-0000-0000F9000000}"/>
    <cellStyle name="Tusental 52" xfId="168" xr:uid="{00000000-0005-0000-0000-0000FA000000}"/>
    <cellStyle name="Tusental 53" xfId="186" xr:uid="{00000000-0005-0000-0000-0000FB000000}"/>
    <cellStyle name="Tusental 54" xfId="184" xr:uid="{00000000-0005-0000-0000-0000FC000000}"/>
    <cellStyle name="Tusental 55" xfId="185" xr:uid="{00000000-0005-0000-0000-0000FD000000}"/>
    <cellStyle name="Tusental 56" xfId="201" xr:uid="{00000000-0005-0000-0000-0000FE000000}"/>
    <cellStyle name="Tusental 57" xfId="198" xr:uid="{00000000-0005-0000-0000-0000FF000000}"/>
    <cellStyle name="Tusental 58" xfId="203" xr:uid="{00000000-0005-0000-0000-000000010000}"/>
    <cellStyle name="Tusental 59" xfId="199" xr:uid="{00000000-0005-0000-0000-000001010000}"/>
    <cellStyle name="Tusental 6" xfId="95" xr:uid="{00000000-0005-0000-0000-000002010000}"/>
    <cellStyle name="Tusental 60" xfId="200" xr:uid="{00000000-0005-0000-0000-000003010000}"/>
    <cellStyle name="Tusental 61" xfId="218" xr:uid="{00000000-0005-0000-0000-000004010000}"/>
    <cellStyle name="Tusental 62" xfId="216" xr:uid="{00000000-0005-0000-0000-000005010000}"/>
    <cellStyle name="Tusental 63" xfId="217" xr:uid="{00000000-0005-0000-0000-000006010000}"/>
    <cellStyle name="Tusental 64" xfId="364" xr:uid="{2268AB56-CD15-4302-A758-E112DFDFFDF2}"/>
    <cellStyle name="Tusental 7" xfId="97" xr:uid="{00000000-0005-0000-0000-000007010000}"/>
    <cellStyle name="Tusental 8" xfId="99" xr:uid="{00000000-0005-0000-0000-000008010000}"/>
    <cellStyle name="Tusental 9" xfId="101" xr:uid="{00000000-0005-0000-0000-000009010000}"/>
    <cellStyle name="Utdata 2" xfId="317" xr:uid="{00000000-0005-0000-0000-0000CD000000}"/>
    <cellStyle name="Utdata 3" xfId="305" xr:uid="{00000000-0005-0000-0000-0000CE000000}"/>
    <cellStyle name="Valuta (0)_LSPmm" xfId="82" xr:uid="{00000000-0005-0000-0000-00000B010000}"/>
    <cellStyle name="Varningstext 2" xfId="321" xr:uid="{00000000-0005-0000-0000-0000D1000000}"/>
    <cellStyle name="Varningstext 3" xfId="306" xr:uid="{00000000-0005-0000-0000-0000D2000000}"/>
    <cellStyle name="Viktigt värde" xfId="231" xr:uid="{FC7F3214-CFF9-4251-B0EB-E69FD4693888}"/>
    <cellStyle name="Warning Text" xfId="83" xr:uid="{00000000-0005-0000-0000-00000C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619302949061"/>
          <c:y val="8.2774230054158918E-2"/>
          <c:w val="0.87894267163972928"/>
          <c:h val="0.6437195063810140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Diagram!$F$19:$K$19</c:f>
              <c:numCache>
                <c:formatCode>#,##0</c:formatCode>
                <c:ptCount val="6"/>
                <c:pt idx="0">
                  <c:v>307.35559999999998</c:v>
                </c:pt>
                <c:pt idx="1">
                  <c:v>317.6277</c:v>
                </c:pt>
                <c:pt idx="2">
                  <c:v>329.3646</c:v>
                </c:pt>
                <c:pt idx="3">
                  <c:v>334.56310000000002</c:v>
                </c:pt>
                <c:pt idx="4">
                  <c:v>347.76949999999999</c:v>
                </c:pt>
                <c:pt idx="5">
                  <c:v>360.85910000000001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5-43CC-8C66-3BA2DFD066A5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Diagram!$F$20:$K$20</c:f>
              <c:numCache>
                <c:formatCode>#,##0</c:formatCode>
                <c:ptCount val="6"/>
                <c:pt idx="0">
                  <c:v>10.1411</c:v>
                </c:pt>
                <c:pt idx="1">
                  <c:v>11.7149</c:v>
                </c:pt>
                <c:pt idx="2">
                  <c:v>15.016400000000001</c:v>
                </c:pt>
                <c:pt idx="3">
                  <c:v>17.837</c:v>
                </c:pt>
                <c:pt idx="4">
                  <c:v>23.477</c:v>
                </c:pt>
                <c:pt idx="5">
                  <c:v>23.388000000000002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5-43CC-8C66-3BA2DFD066A5}"/>
            </c:ext>
          </c:extLst>
        </c:ser>
        <c:ser>
          <c:idx val="3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Diagram!$F$21:$K$21</c:f>
              <c:numCache>
                <c:formatCode>#,##0</c:formatCode>
                <c:ptCount val="6"/>
                <c:pt idx="0">
                  <c:v>42.5497662952246</c:v>
                </c:pt>
                <c:pt idx="1">
                  <c:v>42.220255433693119</c:v>
                </c:pt>
                <c:pt idx="2">
                  <c:v>44.545709187318408</c:v>
                </c:pt>
                <c:pt idx="3">
                  <c:v>46.326924687511593</c:v>
                </c:pt>
                <c:pt idx="4">
                  <c:v>55.05668061015119</c:v>
                </c:pt>
                <c:pt idx="5">
                  <c:v>65.804886387518025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5-43CC-8C66-3BA2DFD066A5}"/>
            </c:ext>
          </c:extLst>
        </c:ser>
        <c:ser>
          <c:idx val="0"/>
          <c:order val="3"/>
          <c:spPr>
            <a:solidFill>
              <a:sysClr val="window" lastClr="FFFFFF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336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5B5-43CC-8C66-3BA2DFD066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351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5B5-43CC-8C66-3BA2DFD066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360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5B5-43CC-8C66-3BA2DFD066A5}"/>
                </c:ext>
              </c:extLst>
            </c:dLbl>
            <c:dLbl>
              <c:idx val="3"/>
              <c:layout>
                <c:manualLayout>
                  <c:x val="-6.3000426212647865E-17"/>
                  <c:y val="-1.39871426205567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5B5-43CC-8C66-3BA2DFD066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385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5B5-43CC-8C66-3BA2DFD066A5}"/>
                </c:ext>
              </c:extLst>
            </c:dLbl>
            <c:dLbl>
              <c:idx val="5"/>
              <c:layout>
                <c:manualLayout>
                  <c:x val="6.7646192554345931E-8"/>
                  <c:y val="-8.8882532130902369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392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47427178535481E-2"/>
                      <c:h val="3.618875556425427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B5B5-43CC-8C66-3BA2DFD066A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5B5-43CC-8C66-3BA2DFD066A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5B5-43CC-8C66-3BA2DFD066A5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Diagram!$F$59:$K$59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5B5-43CC-8C66-3BA2DFD0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23744"/>
        <c:axId val="154225664"/>
      </c:barChart>
      <c:catAx>
        <c:axId val="15422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 b="0"/>
                  <a:t>år</a:t>
                </a:r>
              </a:p>
            </c:rich>
          </c:tx>
          <c:layout>
            <c:manualLayout>
              <c:xMode val="edge"/>
              <c:yMode val="edge"/>
              <c:x val="0.95173179459108093"/>
              <c:y val="0.769722427144025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25664"/>
        <c:scaling>
          <c:orientation val="minMax"/>
          <c:max val="4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/>
                  <a:t>miljarder kronor</a:t>
                </a:r>
              </a:p>
            </c:rich>
          </c:tx>
          <c:layout>
            <c:manualLayout>
              <c:xMode val="edge"/>
              <c:yMode val="edge"/>
              <c:x val="1.822238445359893E-2"/>
              <c:y val="9.28008202796306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ayout>
        <c:manualLayout>
          <c:xMode val="edge"/>
          <c:yMode val="edge"/>
          <c:x val="0.22342105984679905"/>
          <c:y val="0.79128749441692636"/>
          <c:w val="0.472163095250413"/>
          <c:h val="0.174201759811870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530738235185387E-2"/>
          <c:y val="8.1307297506202483E-2"/>
          <c:w val="0.90181198476950941"/>
          <c:h val="0.637427415097659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DC4912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Diagram!$F$18:$Q$18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</c:numCache>
            </c:numRef>
          </c:cat>
          <c:val>
            <c:numRef>
              <c:f>Diagram!$F$19:$Q$19</c:f>
              <c:numCache>
                <c:formatCode>#,##0</c:formatCode>
                <c:ptCount val="12"/>
                <c:pt idx="0">
                  <c:v>307.35559999999998</c:v>
                </c:pt>
                <c:pt idx="1">
                  <c:v>317.6277</c:v>
                </c:pt>
                <c:pt idx="2">
                  <c:v>329.3646</c:v>
                </c:pt>
                <c:pt idx="3">
                  <c:v>334.56310000000002</c:v>
                </c:pt>
                <c:pt idx="4">
                  <c:v>347.76949999999999</c:v>
                </c:pt>
                <c:pt idx="5">
                  <c:v>360.85910000000001</c:v>
                </c:pt>
                <c:pt idx="6">
                  <c:v>366.58159999999998</c:v>
                </c:pt>
                <c:pt idx="7">
                  <c:v>386.84379999999999</c:v>
                </c:pt>
                <c:pt idx="8">
                  <c:v>396.21800000000002</c:v>
                </c:pt>
                <c:pt idx="9">
                  <c:v>413.99</c:v>
                </c:pt>
                <c:pt idx="10">
                  <c:v>429.63</c:v>
                </c:pt>
                <c:pt idx="11">
                  <c:v>445.89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0-4841-AE6A-B14725EC78EA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B70F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Diagram!$F$18:$Q$18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</c:numCache>
            </c:numRef>
          </c:cat>
          <c:val>
            <c:numRef>
              <c:f>Diagram!$F$20:$Q$20</c:f>
              <c:numCache>
                <c:formatCode>#,##0</c:formatCode>
                <c:ptCount val="12"/>
                <c:pt idx="0">
                  <c:v>10.1411</c:v>
                </c:pt>
                <c:pt idx="1">
                  <c:v>11.7149</c:v>
                </c:pt>
                <c:pt idx="2">
                  <c:v>15.016400000000001</c:v>
                </c:pt>
                <c:pt idx="3">
                  <c:v>17.837</c:v>
                </c:pt>
                <c:pt idx="4">
                  <c:v>23.477</c:v>
                </c:pt>
                <c:pt idx="5">
                  <c:v>23.388000000000002</c:v>
                </c:pt>
                <c:pt idx="6">
                  <c:v>27.35</c:v>
                </c:pt>
                <c:pt idx="7">
                  <c:v>36.573</c:v>
                </c:pt>
                <c:pt idx="8">
                  <c:v>39.628</c:v>
                </c:pt>
                <c:pt idx="9">
                  <c:v>43.859000000000002</c:v>
                </c:pt>
                <c:pt idx="10">
                  <c:v>48.588000000000001</c:v>
                </c:pt>
                <c:pt idx="11">
                  <c:v>53.756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0-4841-AE6A-B14725EC78EA}"/>
            </c:ext>
          </c:extLst>
        </c:ser>
        <c:ser>
          <c:idx val="2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125687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Diagram!$F$18:$Q$18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</c:numCache>
            </c:numRef>
          </c:cat>
          <c:val>
            <c:numRef>
              <c:f>Diagram!$F$21:$Q$21</c:f>
              <c:numCache>
                <c:formatCode>#,##0</c:formatCode>
                <c:ptCount val="12"/>
                <c:pt idx="0">
                  <c:v>42.5497662952246</c:v>
                </c:pt>
                <c:pt idx="1">
                  <c:v>42.220255433693119</c:v>
                </c:pt>
                <c:pt idx="2">
                  <c:v>44.545709187318408</c:v>
                </c:pt>
                <c:pt idx="3">
                  <c:v>46.326924687511593</c:v>
                </c:pt>
                <c:pt idx="4">
                  <c:v>55.05668061015119</c:v>
                </c:pt>
                <c:pt idx="5">
                  <c:v>65.804886387518025</c:v>
                </c:pt>
                <c:pt idx="6">
                  <c:v>72.911049288814738</c:v>
                </c:pt>
                <c:pt idx="7">
                  <c:v>70.505284321705759</c:v>
                </c:pt>
                <c:pt idx="8">
                  <c:v>67.665899999999993</c:v>
                </c:pt>
                <c:pt idx="9">
                  <c:v>64.194100000000006</c:v>
                </c:pt>
                <c:pt idx="10">
                  <c:v>65.901899999999998</c:v>
                </c:pt>
                <c:pt idx="11">
                  <c:v>67.421700000000001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E0-4841-AE6A-B14725EC78EA}"/>
            </c:ext>
          </c:extLst>
        </c:ser>
        <c:ser>
          <c:idx val="3"/>
          <c:order val="3"/>
          <c:tx>
            <c:v/>
          </c:tx>
          <c:spPr>
            <a:noFill/>
            <a:ln>
              <a:noFill/>
            </a:ln>
            <a:effectLst>
              <a:softEdge rad="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36000" anchor="b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Diagram!$F$18:$Q$18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</c:numCache>
            </c:numRef>
          </c:cat>
          <c:val>
            <c:numRef>
              <c:f>Diagram!$F$22:$Q$22</c:f>
              <c:numCache>
                <c:formatCode>#,##0</c:formatCode>
                <c:ptCount val="12"/>
                <c:pt idx="0">
                  <c:v>360.0464662952246</c:v>
                </c:pt>
                <c:pt idx="1">
                  <c:v>371.56285543369313</c:v>
                </c:pt>
                <c:pt idx="2">
                  <c:v>388.92670918731835</c:v>
                </c:pt>
                <c:pt idx="3">
                  <c:v>398.72702468751163</c:v>
                </c:pt>
                <c:pt idx="4">
                  <c:v>426.30318061015117</c:v>
                </c:pt>
                <c:pt idx="5">
                  <c:v>450.05198638751801</c:v>
                </c:pt>
                <c:pt idx="6">
                  <c:v>466.84264928881475</c:v>
                </c:pt>
                <c:pt idx="7">
                  <c:v>493.92208432170571</c:v>
                </c:pt>
                <c:pt idx="8">
                  <c:v>503.51189999999997</c:v>
                </c:pt>
                <c:pt idx="9">
                  <c:v>522.04309999999998</c:v>
                </c:pt>
                <c:pt idx="10">
                  <c:v>544.11990000000003</c:v>
                </c:pt>
                <c:pt idx="11">
                  <c:v>567.06769999999995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E0-4841-AE6A-B14725EC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05833359"/>
        <c:axId val="1005830031"/>
      </c:barChart>
      <c:catAx>
        <c:axId val="100583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0031"/>
        <c:crosses val="autoZero"/>
        <c:auto val="1"/>
        <c:lblAlgn val="ctr"/>
        <c:lblOffset val="100"/>
        <c:noMultiLvlLbl val="0"/>
      </c:catAx>
      <c:valAx>
        <c:axId val="1005830031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3359"/>
        <c:crosses val="autoZero"/>
        <c:crossBetween val="between"/>
        <c:majorUnit val="100"/>
        <c:minorUnit val="50"/>
      </c:valAx>
      <c:spPr>
        <a:noFill/>
        <a:ln>
          <a:noFill/>
        </a:ln>
        <a:effectLst>
          <a:softEdge rad="431800"/>
        </a:effectLst>
      </c:spPr>
    </c:plotArea>
    <c:legend>
      <c:legendPos val="b"/>
      <c:layout>
        <c:manualLayout>
          <c:xMode val="edge"/>
          <c:yMode val="edge"/>
          <c:x val="0.13677870171111239"/>
          <c:y val="0.79778673051712035"/>
          <c:w val="0.64833049293495848"/>
          <c:h val="0.18538826646570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24</xdr:row>
      <xdr:rowOff>133349</xdr:rowOff>
    </xdr:from>
    <xdr:to>
      <xdr:col>11</xdr:col>
      <xdr:colOff>419099</xdr:colOff>
      <xdr:row>55</xdr:row>
      <xdr:rowOff>95249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89AF764E-FF4F-4D7B-9154-8DB1589C4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152400</xdr:colOff>
      <xdr:row>28</xdr:row>
      <xdr:rowOff>28576</xdr:rowOff>
    </xdr:from>
    <xdr:to>
      <xdr:col>25</xdr:col>
      <xdr:colOff>247650</xdr:colOff>
      <xdr:row>54</xdr:row>
      <xdr:rowOff>160338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BB7D07B-6A79-48B9-A3D3-03C7252A4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0.76986</cdr:x>
      <cdr:y>0.7766</cdr:y>
    </cdr:from>
    <cdr:to>
      <cdr:x>0.98082</cdr:x>
      <cdr:y>0.83364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241BB8C-9242-44FC-BB9E-CE0C6C1E79C1}"/>
            </a:ext>
          </a:extLst>
        </cdr:cNvPr>
        <cdr:cNvSpPr txBox="1"/>
      </cdr:nvSpPr>
      <cdr:spPr>
        <a:xfrm xmlns:a="http://schemas.openxmlformats.org/drawingml/2006/main">
          <a:off x="5353050" y="3371849"/>
          <a:ext cx="14668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100"/>
            <a:t>År</a:t>
          </a:r>
        </a:p>
      </cdr:txBody>
    </cdr:sp>
  </cdr:relSizeAnchor>
  <cdr:relSizeAnchor xmlns:cdr="http://schemas.openxmlformats.org/drawingml/2006/chartDrawing">
    <cdr:from>
      <cdr:x>0.43425</cdr:x>
      <cdr:y>0.3947</cdr:y>
    </cdr:from>
    <cdr:to>
      <cdr:x>0.56575</cdr:x>
      <cdr:y>0.6053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29D8A75D-CCB6-4A1D-9C0A-9DEE820DC259}"/>
            </a:ext>
          </a:extLst>
        </cdr:cNvPr>
        <cdr:cNvSpPr txBox="1"/>
      </cdr:nvSpPr>
      <cdr:spPr>
        <a:xfrm xmlns:a="http://schemas.openxmlformats.org/drawingml/2006/main">
          <a:off x="3019425" y="17137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0.43425</cdr:x>
      <cdr:y>0.3947</cdr:y>
    </cdr:from>
    <cdr:to>
      <cdr:x>0.56575</cdr:x>
      <cdr:y>0.6053</cdr:y>
    </cdr:to>
    <cdr:sp macro="" textlink="">
      <cdr:nvSpPr>
        <cdr:cNvPr id="4" name="textruta 3">
          <a:extLst xmlns:a="http://schemas.openxmlformats.org/drawingml/2006/main">
            <a:ext uri="{FF2B5EF4-FFF2-40B4-BE49-F238E27FC236}">
              <a16:creationId xmlns:a16="http://schemas.microsoft.com/office/drawing/2014/main" id="{6F6752BC-F76F-40B9-A6D9-AFB05864AC98}"/>
            </a:ext>
          </a:extLst>
        </cdr:cNvPr>
        <cdr:cNvSpPr txBox="1"/>
      </cdr:nvSpPr>
      <cdr:spPr>
        <a:xfrm xmlns:a="http://schemas.openxmlformats.org/drawingml/2006/main">
          <a:off x="3019425" y="17137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</cdr:x>
      <cdr:y>0.01536</cdr:y>
    </cdr:from>
    <cdr:to>
      <cdr:x>0.20685</cdr:x>
      <cdr:y>0.08994</cdr:y>
    </cdr:to>
    <cdr:sp macro="" textlink="">
      <cdr:nvSpPr>
        <cdr:cNvPr id="5" name="textruta 4">
          <a:extLst xmlns:a="http://schemas.openxmlformats.org/drawingml/2006/main">
            <a:ext uri="{FF2B5EF4-FFF2-40B4-BE49-F238E27FC236}">
              <a16:creationId xmlns:a16="http://schemas.microsoft.com/office/drawing/2014/main" id="{22CE2ADB-278D-4D71-9016-6FB5FE657A83}"/>
            </a:ext>
          </a:extLst>
        </cdr:cNvPr>
        <cdr:cNvSpPr txBox="1"/>
      </cdr:nvSpPr>
      <cdr:spPr>
        <a:xfrm xmlns:a="http://schemas.openxmlformats.org/drawingml/2006/main">
          <a:off x="0" y="66674"/>
          <a:ext cx="14382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Miljarder kronor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ensionsmyndigheten_Orange_Colors">
    <a:dk1>
      <a:srgbClr val="000000"/>
    </a:dk1>
    <a:lt1>
      <a:srgbClr val="FFFFFF"/>
    </a:lt1>
    <a:dk2>
      <a:srgbClr val="000000"/>
    </a:dk2>
    <a:lt2>
      <a:srgbClr val="FFFFFF"/>
    </a:lt2>
    <a:accent1>
      <a:srgbClr val="DC4912"/>
    </a:accent1>
    <a:accent2>
      <a:srgbClr val="FFB70F"/>
    </a:accent2>
    <a:accent3>
      <a:srgbClr val="125687"/>
    </a:accent3>
    <a:accent4>
      <a:srgbClr val="EF8200"/>
    </a:accent4>
    <a:accent5>
      <a:srgbClr val="870150"/>
    </a:accent5>
    <a:accent6>
      <a:srgbClr val="AFA500"/>
    </a:accent6>
    <a:hlink>
      <a:srgbClr val="000000"/>
    </a:hlink>
    <a:folHlink>
      <a:srgbClr val="000000"/>
    </a:folHlink>
  </a:clrScheme>
  <a:fontScheme name="Pensionsmyndigheten_Fonts">
    <a:majorFont>
      <a:latin typeface="Pensio Sans Normal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V275"/>
  <sheetViews>
    <sheetView tabSelected="1" zoomScale="80" zoomScaleNormal="80" workbookViewId="0">
      <pane xSplit="1" ySplit="3" topLeftCell="B195" activePane="bottomRight" state="frozen"/>
      <selection pane="topRight" activeCell="B1" sqref="B1"/>
      <selection pane="bottomLeft" activeCell="A4" sqref="A4"/>
      <selection pane="bottomRight" activeCell="C226" sqref="C226"/>
    </sheetView>
  </sheetViews>
  <sheetFormatPr defaultColWidth="9.42578125" defaultRowHeight="12.75" x14ac:dyDescent="0.2"/>
  <cols>
    <col min="1" max="1" width="0.42578125" style="6" customWidth="1"/>
    <col min="2" max="2" width="2.5703125" style="6" customWidth="1"/>
    <col min="3" max="3" width="1.5703125" style="6" customWidth="1"/>
    <col min="4" max="4" width="2" style="6" customWidth="1"/>
    <col min="5" max="5" width="47.42578125" style="6" customWidth="1"/>
    <col min="6" max="11" width="13.5703125" style="6" customWidth="1"/>
    <col min="12" max="13" width="13.42578125" style="6" customWidth="1"/>
    <col min="14" max="14" width="13.5703125" style="6" customWidth="1"/>
    <col min="15" max="16" width="14.5703125" style="6" customWidth="1"/>
    <col min="17" max="17" width="14" style="6" customWidth="1"/>
    <col min="18" max="16384" width="9.42578125" style="6"/>
  </cols>
  <sheetData>
    <row r="1" spans="1:17" s="3" customFormat="1" ht="18.75" x14ac:dyDescent="0.3">
      <c r="A1" s="22" t="s">
        <v>0</v>
      </c>
    </row>
    <row r="2" spans="1:17" s="3" customFormat="1" ht="13.5" customHeight="1" x14ac:dyDescent="0.25">
      <c r="A2" s="23"/>
      <c r="C2" s="21"/>
      <c r="D2" s="21"/>
      <c r="E2" s="21"/>
    </row>
    <row r="3" spans="1:17" s="3" customFormat="1" ht="15.75" x14ac:dyDescent="0.25">
      <c r="A3" s="24" t="s">
        <v>1</v>
      </c>
      <c r="B3" s="21"/>
      <c r="C3" s="21"/>
      <c r="D3" s="21"/>
      <c r="E3" s="21"/>
      <c r="F3" s="1">
        <v>2018</v>
      </c>
      <c r="G3" s="1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1">
        <v>2025</v>
      </c>
      <c r="N3" s="1">
        <v>2026</v>
      </c>
      <c r="O3" s="1">
        <v>2027</v>
      </c>
      <c r="P3" s="1">
        <v>2028</v>
      </c>
      <c r="Q3" s="1">
        <v>2029</v>
      </c>
    </row>
    <row r="4" spans="1:17" ht="15.75" x14ac:dyDescent="0.25">
      <c r="A4" s="8"/>
      <c r="B4" s="21"/>
      <c r="C4" s="21"/>
      <c r="D4" s="21"/>
      <c r="E4" s="21"/>
    </row>
    <row r="5" spans="1:17" ht="15.75" x14ac:dyDescent="0.25">
      <c r="A5" s="8"/>
      <c r="B5" s="21" t="s">
        <v>2</v>
      </c>
      <c r="C5" s="21"/>
      <c r="D5" s="21"/>
      <c r="E5" s="21"/>
      <c r="F5" s="17">
        <v>4.8449725571437341</v>
      </c>
      <c r="G5" s="17">
        <v>3.8208242024225347</v>
      </c>
      <c r="H5" s="17">
        <v>0.77933029937333753</v>
      </c>
      <c r="I5" s="63">
        <v>6.1772877256943248</v>
      </c>
      <c r="J5" s="63">
        <v>6.6936082359822624</v>
      </c>
      <c r="K5" s="63">
        <v>5.149367185157061</v>
      </c>
      <c r="L5" s="63">
        <v>3.8278225833042079</v>
      </c>
      <c r="M5" s="63">
        <v>3.2346708945276248</v>
      </c>
      <c r="N5" s="63">
        <v>4.6316522732059884</v>
      </c>
      <c r="O5" s="63">
        <v>4.5525642996939064</v>
      </c>
      <c r="P5" s="63">
        <v>3.634554389896727</v>
      </c>
      <c r="Q5" s="63">
        <v>3.6681959903525518</v>
      </c>
    </row>
    <row r="6" spans="1:17" ht="15.75" x14ac:dyDescent="0.25">
      <c r="A6" s="8"/>
      <c r="B6" s="21" t="s">
        <v>3</v>
      </c>
      <c r="C6" s="21"/>
      <c r="D6" s="21"/>
      <c r="E6" s="21"/>
      <c r="F6" s="17">
        <v>2.7519051651142989</v>
      </c>
      <c r="G6" s="17">
        <v>3.9142974866089864</v>
      </c>
      <c r="H6" s="17">
        <v>4.6292663789721411</v>
      </c>
      <c r="I6" s="63">
        <v>2.887139107611536</v>
      </c>
      <c r="J6" s="63">
        <v>4.0087463556851333</v>
      </c>
      <c r="K6" s="63">
        <v>3.2585844428871802</v>
      </c>
      <c r="L6" s="63">
        <v>3.9022734984730301</v>
      </c>
      <c r="M6" s="63">
        <v>3.2984977139124849</v>
      </c>
      <c r="N6" s="63">
        <v>3.2247865950047361</v>
      </c>
      <c r="O6" s="63">
        <v>3.0015313935681576</v>
      </c>
      <c r="P6" s="63">
        <v>3.092476955099599</v>
      </c>
      <c r="Q6" s="63">
        <v>3.3169887510816176</v>
      </c>
    </row>
    <row r="7" spans="1:17" ht="15.75" x14ac:dyDescent="0.25">
      <c r="A7" s="8"/>
      <c r="B7" s="21"/>
      <c r="C7" s="21"/>
      <c r="D7" s="21"/>
      <c r="E7" s="21"/>
      <c r="F7" s="3"/>
      <c r="G7" s="3"/>
      <c r="H7" s="3"/>
      <c r="I7" s="64"/>
      <c r="J7" s="64"/>
      <c r="K7" s="64"/>
      <c r="L7" s="64"/>
      <c r="M7" s="64"/>
      <c r="N7" s="64"/>
      <c r="O7" s="64"/>
      <c r="P7" s="64"/>
      <c r="Q7" s="64"/>
    </row>
    <row r="8" spans="1:17" ht="15.75" x14ac:dyDescent="0.25">
      <c r="A8" s="8"/>
      <c r="B8" s="21" t="s">
        <v>4</v>
      </c>
      <c r="C8" s="21"/>
      <c r="D8" s="21"/>
      <c r="E8" s="21"/>
      <c r="F8" s="17">
        <v>1.502305817910865</v>
      </c>
      <c r="G8" s="17">
        <v>0.66265896871218199</v>
      </c>
      <c r="H8" s="17">
        <v>-1.235784535940232</v>
      </c>
      <c r="I8" s="63">
        <v>0.94791458790659533</v>
      </c>
      <c r="J8" s="63">
        <v>2.7775032124147447</v>
      </c>
      <c r="K8" s="63">
        <v>1.3675706866705273</v>
      </c>
      <c r="L8" s="63">
        <v>-0.54647919394319455</v>
      </c>
      <c r="M8" s="63">
        <v>0.32816286035906028</v>
      </c>
      <c r="N8" s="63">
        <v>1.0193020823428878</v>
      </c>
      <c r="O8" s="63">
        <v>1.4194009901921989</v>
      </c>
      <c r="P8" s="63">
        <v>0.61809744779581788</v>
      </c>
      <c r="Q8" s="63">
        <v>0.31914108618653625</v>
      </c>
    </row>
    <row r="9" spans="1:17" ht="15.75" x14ac:dyDescent="0.25">
      <c r="A9" s="8"/>
      <c r="B9" s="21" t="s">
        <v>5</v>
      </c>
      <c r="C9" s="21"/>
      <c r="D9" s="21"/>
      <c r="E9" s="21"/>
      <c r="F9" s="4">
        <v>5040.3</v>
      </c>
      <c r="G9" s="4">
        <v>5073.7</v>
      </c>
      <c r="H9" s="4">
        <v>5011</v>
      </c>
      <c r="I9" s="65">
        <v>5058.5</v>
      </c>
      <c r="J9" s="65">
        <v>5199</v>
      </c>
      <c r="K9" s="65">
        <v>5270.1</v>
      </c>
      <c r="L9" s="65">
        <v>5241.3</v>
      </c>
      <c r="M9" s="65">
        <v>5258.5</v>
      </c>
      <c r="N9" s="65">
        <v>5312.1</v>
      </c>
      <c r="O9" s="65">
        <v>5387.5</v>
      </c>
      <c r="P9" s="65">
        <v>5420.8</v>
      </c>
      <c r="Q9" s="65">
        <v>5438.1</v>
      </c>
    </row>
    <row r="10" spans="1:17" ht="15.75" x14ac:dyDescent="0.25">
      <c r="A10" s="8"/>
      <c r="B10" s="21"/>
      <c r="C10" s="21"/>
      <c r="D10" s="21"/>
      <c r="E10" s="21"/>
      <c r="F10" s="3"/>
      <c r="G10" s="3"/>
      <c r="H10" s="3"/>
      <c r="I10" s="64"/>
      <c r="J10" s="64"/>
      <c r="K10" s="64"/>
      <c r="L10" s="64"/>
      <c r="M10" s="64"/>
      <c r="N10" s="64"/>
      <c r="O10" s="64"/>
      <c r="P10" s="64"/>
      <c r="Q10" s="64"/>
    </row>
    <row r="11" spans="1:17" ht="15.75" x14ac:dyDescent="0.25">
      <c r="A11" s="8"/>
      <c r="B11" s="21" t="s">
        <v>6</v>
      </c>
      <c r="C11" s="21"/>
      <c r="D11" s="21"/>
      <c r="E11" s="21"/>
      <c r="F11" s="17">
        <v>6.5156910750055639</v>
      </c>
      <c r="G11" s="17">
        <v>6.9660407804019355</v>
      </c>
      <c r="H11" s="17">
        <v>8.5351829880441734</v>
      </c>
      <c r="I11" s="63">
        <v>8.8114938799055391</v>
      </c>
      <c r="J11" s="63">
        <v>7.4927492393373774</v>
      </c>
      <c r="K11" s="63">
        <v>7.6993134370183558</v>
      </c>
      <c r="L11" s="63">
        <v>8.3961060523970144</v>
      </c>
      <c r="M11" s="63">
        <v>8.8189904804841248</v>
      </c>
      <c r="N11" s="63">
        <v>8.4751895244658861</v>
      </c>
      <c r="O11" s="63">
        <v>7.5267340668394596</v>
      </c>
      <c r="P11" s="63">
        <v>7.1462829736211031</v>
      </c>
      <c r="Q11" s="63">
        <v>7.061678601336455</v>
      </c>
    </row>
    <row r="12" spans="1:17" ht="15.75" x14ac:dyDescent="0.25">
      <c r="A12" s="8"/>
      <c r="B12" s="21"/>
      <c r="C12" s="21"/>
      <c r="D12" s="21"/>
      <c r="E12" s="21"/>
      <c r="F12" s="3"/>
      <c r="G12" s="3"/>
      <c r="H12" s="3"/>
      <c r="I12" s="64"/>
      <c r="J12" s="64"/>
      <c r="K12" s="64"/>
      <c r="L12" s="64"/>
      <c r="M12" s="64"/>
      <c r="N12" s="64"/>
      <c r="O12" s="64"/>
      <c r="P12" s="64"/>
      <c r="Q12" s="64"/>
    </row>
    <row r="13" spans="1:17" ht="15.75" x14ac:dyDescent="0.25">
      <c r="A13" s="8"/>
      <c r="B13" s="21" t="s">
        <v>7</v>
      </c>
      <c r="C13" s="21"/>
      <c r="D13" s="21"/>
      <c r="E13" s="21"/>
      <c r="F13" s="17">
        <v>1.9527490608798104</v>
      </c>
      <c r="G13" s="17">
        <v>1.7844092570036496</v>
      </c>
      <c r="H13" s="17">
        <v>0.49661939807337241</v>
      </c>
      <c r="I13" s="63">
        <v>2.1642057632769607</v>
      </c>
      <c r="J13" s="63">
        <v>8.3685422069407664</v>
      </c>
      <c r="K13" s="63">
        <v>8.5504557554246787</v>
      </c>
      <c r="L13" s="63">
        <v>2.8337172722994186</v>
      </c>
      <c r="M13" s="63">
        <v>0.69372515958088243</v>
      </c>
      <c r="N13" s="63">
        <v>0.26792335478316165</v>
      </c>
      <c r="O13" s="63">
        <v>2.4549683884051099</v>
      </c>
      <c r="P13" s="63">
        <v>3.4067622950819665</v>
      </c>
      <c r="Q13" s="63">
        <v>2.1257909788997331</v>
      </c>
    </row>
    <row r="14" spans="1:17" ht="15.75" x14ac:dyDescent="0.25">
      <c r="A14" s="8"/>
      <c r="B14" s="21"/>
      <c r="C14" s="21"/>
      <c r="D14" s="21"/>
      <c r="E14" s="21"/>
      <c r="F14" s="3"/>
      <c r="G14" s="3"/>
      <c r="H14" s="3"/>
      <c r="I14" s="64"/>
      <c r="J14" s="64"/>
      <c r="K14" s="64"/>
      <c r="L14" s="64"/>
      <c r="M14" s="64"/>
      <c r="N14" s="64"/>
      <c r="O14" s="64"/>
      <c r="P14" s="64"/>
      <c r="Q14" s="64"/>
    </row>
    <row r="15" spans="1:17" ht="15.75" x14ac:dyDescent="0.25">
      <c r="A15" s="8"/>
      <c r="B15" s="21" t="s">
        <v>8</v>
      </c>
      <c r="C15" s="21"/>
      <c r="D15" s="21"/>
      <c r="E15" s="21"/>
      <c r="F15" s="18">
        <v>170.73</v>
      </c>
      <c r="G15" s="18">
        <v>175.96</v>
      </c>
      <c r="H15" s="18">
        <v>182.58</v>
      </c>
      <c r="I15" s="66">
        <v>186.52</v>
      </c>
      <c r="J15" s="66">
        <v>194.19</v>
      </c>
      <c r="K15" s="66">
        <v>203.13</v>
      </c>
      <c r="L15" s="66">
        <v>208.41</v>
      </c>
      <c r="M15" s="66">
        <v>220.23</v>
      </c>
      <c r="N15" s="18">
        <v>228.08</v>
      </c>
      <c r="O15" s="18">
        <v>238.6</v>
      </c>
      <c r="P15" s="18">
        <v>247.05</v>
      </c>
      <c r="Q15" s="18">
        <v>255.08</v>
      </c>
    </row>
    <row r="16" spans="1:17" ht="15.75" x14ac:dyDescent="0.25">
      <c r="A16" s="8"/>
      <c r="B16" s="21" t="s">
        <v>9</v>
      </c>
      <c r="C16" s="21"/>
      <c r="D16" s="21"/>
      <c r="E16" s="21"/>
      <c r="F16" s="18"/>
      <c r="G16" s="19"/>
      <c r="H16" s="18"/>
      <c r="I16" s="68"/>
      <c r="J16" s="62"/>
      <c r="K16" s="62"/>
      <c r="L16" s="62"/>
      <c r="M16" s="62"/>
      <c r="N16"/>
      <c r="O16"/>
      <c r="P16"/>
      <c r="Q16"/>
    </row>
    <row r="17" spans="1:17" ht="15.75" x14ac:dyDescent="0.25">
      <c r="A17" s="8"/>
      <c r="B17" s="3"/>
      <c r="C17" s="21"/>
      <c r="D17" s="21"/>
      <c r="E17" s="21"/>
      <c r="F17" s="20"/>
      <c r="G17" s="20"/>
      <c r="H17" s="20"/>
      <c r="I17" s="67"/>
      <c r="J17" s="67"/>
      <c r="K17" s="67"/>
      <c r="L17" s="67"/>
      <c r="M17" s="67"/>
      <c r="N17" s="20"/>
      <c r="O17" s="20"/>
      <c r="P17" s="20"/>
      <c r="Q17" s="20"/>
    </row>
    <row r="18" spans="1:17" ht="15.75" x14ac:dyDescent="0.25">
      <c r="A18" s="8"/>
      <c r="B18" s="21" t="s">
        <v>10</v>
      </c>
      <c r="C18" s="21"/>
      <c r="D18" s="21"/>
      <c r="E18" s="21"/>
      <c r="F18" s="4">
        <v>45500</v>
      </c>
      <c r="G18" s="4">
        <v>46500</v>
      </c>
      <c r="H18" s="4">
        <v>47300</v>
      </c>
      <c r="I18" s="65">
        <v>47600</v>
      </c>
      <c r="J18" s="65">
        <v>48300</v>
      </c>
      <c r="K18" s="65">
        <v>52500</v>
      </c>
      <c r="L18" s="65">
        <v>57300</v>
      </c>
      <c r="M18" s="65">
        <v>58800</v>
      </c>
      <c r="N18" s="4">
        <v>59200</v>
      </c>
      <c r="O18" s="4">
        <v>59200</v>
      </c>
      <c r="P18" s="4">
        <v>60800</v>
      </c>
      <c r="Q18" s="4">
        <v>62800</v>
      </c>
    </row>
    <row r="19" spans="1:17" ht="15.75" x14ac:dyDescent="0.25">
      <c r="A19" s="8"/>
      <c r="B19" s="21" t="s">
        <v>11</v>
      </c>
      <c r="C19" s="21"/>
      <c r="D19" s="21"/>
      <c r="E19" s="21"/>
      <c r="F19" s="4">
        <v>62500</v>
      </c>
      <c r="G19" s="4">
        <v>64400</v>
      </c>
      <c r="H19" s="4">
        <v>66800</v>
      </c>
      <c r="I19" s="65">
        <v>68200</v>
      </c>
      <c r="J19" s="65">
        <v>71000</v>
      </c>
      <c r="K19" s="65">
        <v>74300</v>
      </c>
      <c r="L19" s="65">
        <v>76200</v>
      </c>
      <c r="M19" s="65">
        <v>80600</v>
      </c>
      <c r="N19" s="4">
        <v>83400</v>
      </c>
      <c r="O19" s="4">
        <v>87300</v>
      </c>
      <c r="P19" s="4">
        <v>90400</v>
      </c>
      <c r="Q19" s="4">
        <v>93300</v>
      </c>
    </row>
    <row r="20" spans="1:17" ht="15.75" x14ac:dyDescent="0.25">
      <c r="A20" s="8"/>
      <c r="B20" s="21"/>
      <c r="C20" s="21"/>
      <c r="D20" s="21"/>
      <c r="E20" s="21"/>
      <c r="F20" s="3"/>
      <c r="G20" s="3"/>
      <c r="H20" s="3"/>
      <c r="I20" s="64"/>
      <c r="J20" s="64"/>
      <c r="K20" s="64"/>
      <c r="L20" s="64"/>
      <c r="M20" s="64"/>
      <c r="N20" s="64"/>
      <c r="O20" s="64"/>
      <c r="P20" s="64"/>
      <c r="Q20" s="64"/>
    </row>
    <row r="21" spans="1:17" ht="15.75" x14ac:dyDescent="0.25">
      <c r="A21" s="8"/>
      <c r="B21" s="21" t="s">
        <v>12</v>
      </c>
      <c r="C21" s="21"/>
      <c r="D21" s="21"/>
      <c r="E21" s="21"/>
      <c r="F21" s="17">
        <v>0.9462713205704576</v>
      </c>
      <c r="G21" s="17">
        <v>1.5595549847380541</v>
      </c>
      <c r="H21" s="17">
        <v>1.5356063592169233</v>
      </c>
      <c r="I21" s="63">
        <v>1.2422561182731329</v>
      </c>
      <c r="J21" s="63">
        <v>1.6376156316403323</v>
      </c>
      <c r="K21" s="63">
        <v>3.9109657947686172</v>
      </c>
      <c r="L21" s="63">
        <v>5.2372019847513052</v>
      </c>
      <c r="M21" s="63">
        <v>4.8428830175660575</v>
      </c>
      <c r="N21" s="63">
        <v>3.6278878453417374</v>
      </c>
      <c r="O21" s="63">
        <v>2.6117675077069746</v>
      </c>
      <c r="P21" s="63">
        <v>2</v>
      </c>
      <c r="Q21" s="63">
        <v>2</v>
      </c>
    </row>
    <row r="22" spans="1:17" ht="15.75" x14ac:dyDescent="0.25">
      <c r="A22" s="8"/>
      <c r="B22" s="21"/>
      <c r="C22" s="21"/>
      <c r="D22" s="21"/>
      <c r="E22" s="21"/>
      <c r="F22" s="3"/>
      <c r="G22" s="3"/>
      <c r="H22" s="3"/>
      <c r="I22" s="64"/>
      <c r="J22" s="64"/>
      <c r="K22" s="64"/>
      <c r="L22" s="64"/>
      <c r="M22" s="64"/>
      <c r="N22" s="64"/>
      <c r="O22" s="64"/>
      <c r="P22" s="64"/>
      <c r="Q22" s="64"/>
    </row>
    <row r="23" spans="1:17" ht="15.75" x14ac:dyDescent="0.25">
      <c r="A23" s="8"/>
      <c r="B23" s="21" t="s">
        <v>13</v>
      </c>
      <c r="C23" s="21"/>
      <c r="D23" s="21"/>
      <c r="E23" s="21"/>
      <c r="F23" s="17">
        <v>-0.69</v>
      </c>
      <c r="G23" s="17">
        <v>-0.42</v>
      </c>
      <c r="H23" s="17">
        <v>-0.14000000000000001</v>
      </c>
      <c r="I23" s="63">
        <v>-0.19</v>
      </c>
      <c r="J23" s="63">
        <v>0.74</v>
      </c>
      <c r="K23" s="63">
        <v>3.57</v>
      </c>
      <c r="L23" s="63">
        <v>3.47</v>
      </c>
      <c r="M23" s="63">
        <v>2.12</v>
      </c>
      <c r="N23" s="63">
        <v>1.85</v>
      </c>
      <c r="O23" s="63">
        <v>2.36</v>
      </c>
      <c r="P23" s="63">
        <v>2.8</v>
      </c>
      <c r="Q23" s="63">
        <v>2.8</v>
      </c>
    </row>
    <row r="24" spans="1:17" ht="15.75" x14ac:dyDescent="0.25">
      <c r="A24" s="8"/>
      <c r="B24" s="21" t="s">
        <v>14</v>
      </c>
      <c r="C24" s="21"/>
      <c r="D24" s="21"/>
      <c r="E24" s="21"/>
      <c r="F24" s="17">
        <v>-0.68</v>
      </c>
      <c r="G24" s="17">
        <v>-0.41</v>
      </c>
      <c r="H24" s="17">
        <v>-0.15</v>
      </c>
      <c r="I24" s="63">
        <v>-0.18</v>
      </c>
      <c r="J24" s="63">
        <v>0.88</v>
      </c>
      <c r="K24" s="63">
        <v>3.54</v>
      </c>
      <c r="L24" s="63">
        <v>3.29</v>
      </c>
      <c r="M24" s="63">
        <v>2.1</v>
      </c>
      <c r="N24" s="63">
        <v>1.88</v>
      </c>
      <c r="O24" s="63">
        <v>2.39</v>
      </c>
      <c r="P24" s="63">
        <v>2.83</v>
      </c>
      <c r="Q24" s="63">
        <v>2.83</v>
      </c>
    </row>
    <row r="25" spans="1:17" ht="15.75" x14ac:dyDescent="0.25">
      <c r="A25" s="8"/>
      <c r="B25" s="21" t="s">
        <v>15</v>
      </c>
      <c r="C25" s="21"/>
      <c r="D25" s="21"/>
      <c r="E25" s="21"/>
      <c r="F25" s="17">
        <v>0.08</v>
      </c>
      <c r="G25" s="17">
        <v>-0.35</v>
      </c>
      <c r="H25" s="17">
        <v>-0.28999999999999998</v>
      </c>
      <c r="I25" s="63">
        <v>-0.04</v>
      </c>
      <c r="J25" s="63">
        <v>1.57</v>
      </c>
      <c r="K25" s="63">
        <v>2.63</v>
      </c>
      <c r="L25" s="63">
        <v>2.12</v>
      </c>
      <c r="M25" s="63">
        <v>2.16</v>
      </c>
      <c r="N25" s="63">
        <v>2.61</v>
      </c>
      <c r="O25" s="63">
        <v>2.88</v>
      </c>
      <c r="P25" s="63">
        <v>3.01</v>
      </c>
      <c r="Q25" s="63">
        <v>3.02</v>
      </c>
    </row>
    <row r="26" spans="1:17" ht="15.75" x14ac:dyDescent="0.25">
      <c r="A26" s="8"/>
      <c r="B26" s="21" t="s">
        <v>16</v>
      </c>
      <c r="C26" s="21"/>
      <c r="D26" s="21"/>
      <c r="E26" s="21"/>
      <c r="F26" s="17">
        <v>0.65</v>
      </c>
      <c r="G26" s="17">
        <v>0.09</v>
      </c>
      <c r="H26" s="17">
        <v>-0.04</v>
      </c>
      <c r="I26" s="63">
        <v>0.27</v>
      </c>
      <c r="J26" s="63">
        <v>1.52</v>
      </c>
      <c r="K26" s="63">
        <v>2.5099999999999998</v>
      </c>
      <c r="L26" s="63">
        <v>2.2000000000000002</v>
      </c>
      <c r="M26" s="63">
        <v>2.4700000000000002</v>
      </c>
      <c r="N26" s="63">
        <v>2.88</v>
      </c>
      <c r="O26" s="63">
        <v>3.04</v>
      </c>
      <c r="P26" s="63">
        <v>3.14</v>
      </c>
      <c r="Q26" s="63">
        <v>3.16</v>
      </c>
    </row>
    <row r="27" spans="1:17" ht="15.75" x14ac:dyDescent="0.25">
      <c r="A27" s="8"/>
      <c r="B27" s="21"/>
      <c r="C27" s="21"/>
      <c r="D27" s="21"/>
      <c r="E27" s="21"/>
      <c r="F27" s="3"/>
      <c r="G27" s="3"/>
      <c r="H27" s="3"/>
      <c r="I27" s="64"/>
      <c r="J27" s="64"/>
      <c r="K27" s="64"/>
      <c r="L27" s="64"/>
      <c r="M27" s="64"/>
      <c r="N27" s="64"/>
      <c r="O27" s="64"/>
      <c r="P27" s="64"/>
      <c r="Q27" s="64"/>
    </row>
    <row r="28" spans="1:17" ht="15.75" x14ac:dyDescent="0.25">
      <c r="A28" s="8"/>
      <c r="B28" s="21" t="s">
        <v>17</v>
      </c>
      <c r="C28" s="21"/>
      <c r="D28" s="21"/>
      <c r="E28" s="21"/>
      <c r="F28" s="17">
        <v>3.3196436149738995</v>
      </c>
      <c r="G28" s="17">
        <v>2.1579496731811476</v>
      </c>
      <c r="H28" s="17">
        <v>-2.3713351934181337</v>
      </c>
      <c r="I28" s="63">
        <v>0</v>
      </c>
      <c r="J28" s="63">
        <v>1.4728464641622141</v>
      </c>
      <c r="K28" s="63">
        <v>-0.20405745972909006</v>
      </c>
      <c r="L28" s="63">
        <v>0.94183533828016142</v>
      </c>
      <c r="M28" s="63">
        <v>1.5528429737341032</v>
      </c>
      <c r="N28" s="63">
        <v>2.921522322559067</v>
      </c>
      <c r="O28" s="63">
        <v>2.4986190593995206</v>
      </c>
      <c r="P28" s="63">
        <v>1.0256011691860412</v>
      </c>
      <c r="Q28" s="63">
        <v>1.5008793911166718</v>
      </c>
    </row>
    <row r="29" spans="1:17" ht="15.75" x14ac:dyDescent="0.25">
      <c r="A29" s="8"/>
      <c r="B29" s="21" t="s">
        <v>18</v>
      </c>
      <c r="C29" s="21"/>
      <c r="D29" s="21"/>
      <c r="E29" s="21"/>
      <c r="F29" s="17">
        <v>4.3936836743210028</v>
      </c>
      <c r="G29" s="17">
        <v>4.5836572909836226</v>
      </c>
      <c r="H29" s="17">
        <v>-0.21944229851796893</v>
      </c>
      <c r="I29" s="63">
        <v>0</v>
      </c>
      <c r="J29" s="63">
        <v>7.3256008004573214</v>
      </c>
      <c r="K29" s="63">
        <v>5.6180998089029099</v>
      </c>
      <c r="L29" s="63">
        <v>3.9692752312439739</v>
      </c>
      <c r="M29" s="63">
        <v>3.0283181830920602</v>
      </c>
      <c r="N29" s="63">
        <v>4.248149422687364</v>
      </c>
      <c r="O29" s="63">
        <v>4.2171044559414117</v>
      </c>
      <c r="P29" s="63">
        <v>3.7124332457889375</v>
      </c>
      <c r="Q29" s="63">
        <v>3.7178284492265234</v>
      </c>
    </row>
    <row r="30" spans="1:17" ht="15.75" x14ac:dyDescent="0.25">
      <c r="A30" s="8"/>
      <c r="B30" s="21" t="s">
        <v>19</v>
      </c>
      <c r="C30" s="21"/>
      <c r="D30" s="21"/>
      <c r="E30" s="21"/>
      <c r="F30" s="4">
        <v>4828.3059999999996</v>
      </c>
      <c r="G30" s="4">
        <v>5049.6189999999997</v>
      </c>
      <c r="H30" s="4">
        <v>5038.5379999999996</v>
      </c>
      <c r="I30" s="65">
        <v>5464.8760000000002</v>
      </c>
      <c r="J30" s="65">
        <v>5865.2110000000002</v>
      </c>
      <c r="K30" s="65">
        <v>6143.1869999999999</v>
      </c>
      <c r="L30" s="65">
        <v>6387.027</v>
      </c>
      <c r="M30" s="65">
        <v>6580.4465</v>
      </c>
      <c r="N30" s="65">
        <v>6859.9937</v>
      </c>
      <c r="O30" s="65">
        <v>7149.2867999999999</v>
      </c>
      <c r="P30" s="65">
        <v>7414.6993000000002</v>
      </c>
      <c r="Q30" s="65">
        <v>7690.3651</v>
      </c>
    </row>
    <row r="31" spans="1:17" ht="15.75" x14ac:dyDescent="0.25">
      <c r="A31" s="8"/>
      <c r="B31" s="12"/>
      <c r="C31" s="8"/>
      <c r="D31" s="8"/>
      <c r="E31" s="8"/>
    </row>
    <row r="32" spans="1:17" ht="15.75" x14ac:dyDescent="0.25">
      <c r="A32" s="8"/>
      <c r="C32" s="8"/>
      <c r="D32" s="8"/>
      <c r="E32" s="8"/>
    </row>
    <row r="33" spans="1:17" s="27" customFormat="1" ht="18.75" x14ac:dyDescent="0.3">
      <c r="A33" s="25" t="s">
        <v>20</v>
      </c>
      <c r="B33" s="26"/>
      <c r="F33" s="25">
        <v>2018</v>
      </c>
      <c r="G33" s="25">
        <v>2019</v>
      </c>
      <c r="H33" s="25">
        <v>2020</v>
      </c>
      <c r="I33" s="25">
        <v>2021</v>
      </c>
      <c r="J33" s="25">
        <v>2022</v>
      </c>
      <c r="K33" s="25">
        <v>2023</v>
      </c>
      <c r="L33" s="25">
        <v>2024</v>
      </c>
      <c r="M33" s="25">
        <v>2025</v>
      </c>
      <c r="N33" s="25">
        <v>2026</v>
      </c>
      <c r="O33" s="25">
        <v>2027</v>
      </c>
      <c r="P33" s="25">
        <v>2028</v>
      </c>
      <c r="Q33" s="25">
        <v>2029</v>
      </c>
    </row>
    <row r="34" spans="1:17" ht="15.75" x14ac:dyDescent="0.25">
      <c r="A34" s="8"/>
      <c r="B34" s="8"/>
      <c r="C34" s="8"/>
      <c r="D34" s="8"/>
      <c r="E34" s="8"/>
    </row>
    <row r="35" spans="1:17" s="1" customFormat="1" ht="42.75" customHeight="1" x14ac:dyDescent="0.2">
      <c r="A35" s="28" t="s">
        <v>21</v>
      </c>
      <c r="B35" s="29"/>
      <c r="C35" s="29"/>
      <c r="D35" s="29"/>
      <c r="E35" s="29"/>
      <c r="G35" s="30"/>
      <c r="H35" s="30"/>
    </row>
    <row r="36" spans="1:17" s="3" customFormat="1" ht="19.5" customHeight="1" thickBot="1" x14ac:dyDescent="0.3">
      <c r="A36" s="24"/>
      <c r="B36" s="31" t="s">
        <v>22</v>
      </c>
      <c r="C36" s="32"/>
      <c r="D36" s="32"/>
      <c r="E36" s="32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1:17" s="3" customFormat="1" ht="16.5" thickTop="1" x14ac:dyDescent="0.25">
      <c r="A37" s="24"/>
      <c r="B37" s="21"/>
      <c r="C37" s="24" t="s">
        <v>23</v>
      </c>
      <c r="D37" s="24"/>
      <c r="E37" s="24"/>
      <c r="F37" s="30">
        <v>13142095</v>
      </c>
      <c r="G37" s="30">
        <v>13174828</v>
      </c>
      <c r="H37" s="30">
        <v>14385887</v>
      </c>
      <c r="I37" s="30">
        <v>14043735</v>
      </c>
      <c r="J37" s="30">
        <v>17387175</v>
      </c>
      <c r="K37" s="30">
        <v>26149931</v>
      </c>
      <c r="L37" s="30">
        <v>33254882</v>
      </c>
      <c r="M37" s="30">
        <v>32357393</v>
      </c>
      <c r="N37" s="30">
        <v>30307200</v>
      </c>
      <c r="O37" s="30">
        <v>27266600</v>
      </c>
      <c r="P37" s="30">
        <v>27873100</v>
      </c>
      <c r="Q37" s="30">
        <v>29433600</v>
      </c>
    </row>
    <row r="38" spans="1:17" s="3" customFormat="1" ht="14.1" customHeight="1" x14ac:dyDescent="0.25">
      <c r="A38" s="24"/>
      <c r="B38" s="21"/>
      <c r="C38" s="21"/>
      <c r="D38" s="21"/>
      <c r="E38" s="21"/>
    </row>
    <row r="39" spans="1:17" s="3" customFormat="1" ht="14.1" customHeight="1" x14ac:dyDescent="0.25">
      <c r="A39" s="24"/>
      <c r="B39" s="21"/>
      <c r="C39" s="21"/>
      <c r="D39" s="21" t="s">
        <v>24</v>
      </c>
      <c r="E39" s="21"/>
      <c r="F39" s="4">
        <v>5895788</v>
      </c>
      <c r="G39" s="4">
        <v>5266879</v>
      </c>
      <c r="H39" s="4">
        <v>5004210</v>
      </c>
      <c r="I39" s="4">
        <v>4269919</v>
      </c>
      <c r="J39" s="4">
        <v>4334591</v>
      </c>
      <c r="K39" s="4">
        <v>5151800</v>
      </c>
      <c r="L39" s="4">
        <v>5090461</v>
      </c>
      <c r="M39" s="4">
        <v>4287359</v>
      </c>
      <c r="N39" s="4">
        <v>3560000</v>
      </c>
      <c r="O39" s="4">
        <v>2732000</v>
      </c>
      <c r="P39" s="4">
        <v>2202000</v>
      </c>
      <c r="Q39" s="4">
        <v>1765000</v>
      </c>
    </row>
    <row r="40" spans="1:17" s="3" customFormat="1" ht="15.75" x14ac:dyDescent="0.25">
      <c r="A40" s="24"/>
      <c r="B40" s="21"/>
      <c r="C40" s="21"/>
      <c r="D40" s="21" t="s">
        <v>25</v>
      </c>
      <c r="E40" s="21"/>
      <c r="F40" s="4">
        <v>7237760</v>
      </c>
      <c r="G40" s="4">
        <v>7899895</v>
      </c>
      <c r="H40" s="4">
        <v>9374370</v>
      </c>
      <c r="I40" s="4">
        <v>9767203</v>
      </c>
      <c r="J40" s="4">
        <v>13046580</v>
      </c>
      <c r="K40" s="4">
        <v>20992258</v>
      </c>
      <c r="L40" s="4">
        <v>28158744</v>
      </c>
      <c r="M40" s="4">
        <v>28064883</v>
      </c>
      <c r="N40" s="4">
        <v>26743000</v>
      </c>
      <c r="O40" s="4">
        <v>24531000</v>
      </c>
      <c r="P40" s="4">
        <v>25668000</v>
      </c>
      <c r="Q40" s="4">
        <v>27666000</v>
      </c>
    </row>
    <row r="41" spans="1:17" s="3" customFormat="1" ht="12.75" customHeight="1" x14ac:dyDescent="0.25">
      <c r="A41" s="24"/>
      <c r="B41" s="21"/>
      <c r="C41" s="21"/>
      <c r="D41" s="21"/>
      <c r="E41" s="21"/>
    </row>
    <row r="42" spans="1:17" s="3" customFormat="1" ht="15.75" x14ac:dyDescent="0.25">
      <c r="A42" s="24"/>
      <c r="B42" s="21"/>
      <c r="C42" s="21"/>
      <c r="D42" s="21" t="s">
        <v>26</v>
      </c>
      <c r="E42" s="21"/>
      <c r="F42" s="4">
        <v>661600</v>
      </c>
      <c r="G42" s="4">
        <v>662200</v>
      </c>
      <c r="H42" s="4">
        <v>703500</v>
      </c>
      <c r="I42" s="4">
        <v>691200</v>
      </c>
      <c r="J42" s="4">
        <v>837100</v>
      </c>
      <c r="K42" s="4">
        <v>1056500</v>
      </c>
      <c r="L42" s="4">
        <v>1228200</v>
      </c>
      <c r="M42" s="4">
        <v>1184500</v>
      </c>
      <c r="N42" s="4">
        <v>1142800</v>
      </c>
      <c r="O42" s="4">
        <v>1047700</v>
      </c>
      <c r="P42" s="4">
        <v>1000200</v>
      </c>
      <c r="Q42" s="4">
        <v>1006800</v>
      </c>
    </row>
    <row r="43" spans="1:17" s="3" customFormat="1" ht="12" customHeight="1" x14ac:dyDescent="0.25">
      <c r="A43" s="24"/>
      <c r="B43" s="21"/>
      <c r="C43" s="21"/>
      <c r="D43" s="21"/>
      <c r="E43" s="21"/>
    </row>
    <row r="44" spans="1:17" s="3" customFormat="1" ht="15.75" x14ac:dyDescent="0.25">
      <c r="A44" s="24"/>
      <c r="B44" s="21"/>
      <c r="C44" s="21"/>
      <c r="D44" s="21" t="s">
        <v>27</v>
      </c>
      <c r="E44" s="21"/>
      <c r="F44" s="4">
        <v>248300</v>
      </c>
      <c r="G44" s="4">
        <v>220700</v>
      </c>
      <c r="H44" s="4">
        <v>196800</v>
      </c>
      <c r="I44" s="4">
        <v>170600</v>
      </c>
      <c r="J44" s="4">
        <v>158800</v>
      </c>
      <c r="K44" s="4">
        <v>155000</v>
      </c>
      <c r="L44" s="4">
        <v>145600</v>
      </c>
      <c r="M44" s="4">
        <v>119900</v>
      </c>
      <c r="N44" s="4">
        <v>101000</v>
      </c>
      <c r="O44" s="4">
        <v>80000</v>
      </c>
      <c r="P44" s="4">
        <v>62800</v>
      </c>
      <c r="Q44" s="4">
        <v>49900</v>
      </c>
    </row>
    <row r="45" spans="1:17" s="3" customFormat="1" ht="15.75" x14ac:dyDescent="0.25">
      <c r="A45" s="24"/>
      <c r="B45" s="21"/>
      <c r="C45" s="21"/>
      <c r="D45" s="21"/>
      <c r="E45" s="21" t="s">
        <v>28</v>
      </c>
      <c r="F45" s="4">
        <v>208100</v>
      </c>
      <c r="G45" s="4">
        <v>185600</v>
      </c>
      <c r="H45" s="4">
        <v>165900</v>
      </c>
      <c r="I45" s="4">
        <v>144200</v>
      </c>
      <c r="J45" s="4">
        <v>133600</v>
      </c>
      <c r="K45" s="4">
        <v>128500</v>
      </c>
      <c r="L45" s="4">
        <v>118700</v>
      </c>
      <c r="M45" s="4">
        <v>97100</v>
      </c>
      <c r="N45" s="4">
        <v>82800</v>
      </c>
      <c r="O45" s="4">
        <v>66700</v>
      </c>
      <c r="P45" s="4">
        <v>53000</v>
      </c>
      <c r="Q45" s="4">
        <v>42300</v>
      </c>
    </row>
    <row r="46" spans="1:17" s="3" customFormat="1" ht="15.75" x14ac:dyDescent="0.25">
      <c r="A46" s="24"/>
      <c r="B46" s="21"/>
      <c r="C46" s="21"/>
      <c r="D46" s="21"/>
      <c r="E46" s="21" t="s">
        <v>29</v>
      </c>
      <c r="F46" s="4">
        <v>40200</v>
      </c>
      <c r="G46" s="4">
        <v>35100</v>
      </c>
      <c r="H46" s="4">
        <v>30900</v>
      </c>
      <c r="I46" s="4">
        <v>26400</v>
      </c>
      <c r="J46" s="4">
        <v>25200</v>
      </c>
      <c r="K46" s="4">
        <v>26500</v>
      </c>
      <c r="L46" s="4">
        <v>26900</v>
      </c>
      <c r="M46" s="4">
        <v>22800</v>
      </c>
      <c r="N46" s="4">
        <v>18200</v>
      </c>
      <c r="O46" s="4">
        <v>13300</v>
      </c>
      <c r="P46" s="4">
        <v>9800</v>
      </c>
      <c r="Q46" s="4">
        <v>7600</v>
      </c>
    </row>
    <row r="47" spans="1:17" s="3" customFormat="1" ht="13.5" customHeight="1" x14ac:dyDescent="0.25">
      <c r="A47" s="24"/>
      <c r="B47" s="21"/>
      <c r="C47" s="21"/>
      <c r="D47" s="21"/>
      <c r="E47" s="21"/>
    </row>
    <row r="48" spans="1:17" s="3" customFormat="1" ht="15.75" x14ac:dyDescent="0.25">
      <c r="A48" s="24"/>
      <c r="B48" s="21"/>
      <c r="C48" s="21"/>
      <c r="D48" s="21" t="s">
        <v>30</v>
      </c>
      <c r="E48" s="21"/>
      <c r="F48" s="4">
        <v>413300</v>
      </c>
      <c r="G48" s="4">
        <v>441500</v>
      </c>
      <c r="H48" s="4">
        <v>506700</v>
      </c>
      <c r="I48" s="4">
        <v>520600</v>
      </c>
      <c r="J48" s="4">
        <v>678300</v>
      </c>
      <c r="K48" s="4">
        <v>901500</v>
      </c>
      <c r="L48" s="4">
        <v>1082600</v>
      </c>
      <c r="M48" s="4">
        <v>1064600</v>
      </c>
      <c r="N48" s="4">
        <v>1041800</v>
      </c>
      <c r="O48" s="4">
        <v>967700</v>
      </c>
      <c r="P48" s="4">
        <v>937400</v>
      </c>
      <c r="Q48" s="4">
        <v>956900</v>
      </c>
    </row>
    <row r="49" spans="1:17" s="3" customFormat="1" ht="15.75" x14ac:dyDescent="0.25">
      <c r="A49" s="24"/>
      <c r="B49" s="21"/>
      <c r="C49" s="21"/>
      <c r="D49" s="21"/>
      <c r="E49" s="21" t="s">
        <v>31</v>
      </c>
      <c r="F49" s="4">
        <v>311600</v>
      </c>
      <c r="G49" s="4">
        <v>330700</v>
      </c>
      <c r="H49" s="4">
        <v>377800</v>
      </c>
      <c r="I49" s="4">
        <v>386500</v>
      </c>
      <c r="J49" s="4">
        <v>496400</v>
      </c>
      <c r="K49" s="4">
        <v>649600</v>
      </c>
      <c r="L49" s="4">
        <v>755900</v>
      </c>
      <c r="M49" s="4">
        <v>731000</v>
      </c>
      <c r="N49" s="4">
        <v>723900</v>
      </c>
      <c r="O49" s="4">
        <v>684300</v>
      </c>
      <c r="P49" s="4">
        <v>669700</v>
      </c>
      <c r="Q49" s="4">
        <v>680700</v>
      </c>
    </row>
    <row r="50" spans="1:17" s="3" customFormat="1" ht="15.75" x14ac:dyDescent="0.25">
      <c r="A50" s="24"/>
      <c r="B50" s="21"/>
      <c r="C50" s="21"/>
      <c r="D50" s="21"/>
      <c r="E50" s="21" t="s">
        <v>32</v>
      </c>
      <c r="F50" s="4">
        <v>101700</v>
      </c>
      <c r="G50" s="4">
        <v>110800</v>
      </c>
      <c r="H50" s="4">
        <v>128900</v>
      </c>
      <c r="I50" s="4">
        <v>134100</v>
      </c>
      <c r="J50" s="4">
        <v>181900</v>
      </c>
      <c r="K50" s="4">
        <v>251900</v>
      </c>
      <c r="L50" s="4">
        <v>326700</v>
      </c>
      <c r="M50" s="4">
        <v>333600</v>
      </c>
      <c r="N50" s="4">
        <v>317900</v>
      </c>
      <c r="O50" s="4">
        <v>283400</v>
      </c>
      <c r="P50" s="4">
        <v>267700</v>
      </c>
      <c r="Q50" s="4">
        <v>276200</v>
      </c>
    </row>
    <row r="51" spans="1:17" s="3" customFormat="1" ht="13.5" customHeight="1" x14ac:dyDescent="0.25">
      <c r="A51" s="24"/>
      <c r="B51" s="21"/>
      <c r="C51" s="21"/>
      <c r="D51" s="21"/>
      <c r="E51" s="21"/>
    </row>
    <row r="52" spans="1:17" s="3" customFormat="1" ht="15.75" x14ac:dyDescent="0.25">
      <c r="A52" s="24"/>
      <c r="B52" s="21"/>
      <c r="C52" s="21"/>
      <c r="D52" s="21" t="s">
        <v>33</v>
      </c>
      <c r="E52" s="21"/>
      <c r="F52" s="4">
        <v>19900</v>
      </c>
      <c r="G52" s="4">
        <v>19900</v>
      </c>
      <c r="H52" s="4">
        <v>20400</v>
      </c>
      <c r="I52" s="4">
        <v>20200</v>
      </c>
      <c r="J52" s="4">
        <v>21500</v>
      </c>
      <c r="K52" s="4">
        <v>24600</v>
      </c>
      <c r="L52" s="4">
        <v>27000</v>
      </c>
      <c r="M52" s="4">
        <v>27200</v>
      </c>
      <c r="N52" s="4">
        <v>27200</v>
      </c>
      <c r="O52" s="4">
        <v>26700</v>
      </c>
      <c r="P52" s="4">
        <v>27200</v>
      </c>
      <c r="Q52" s="4">
        <v>28200</v>
      </c>
    </row>
    <row r="53" spans="1:17" s="3" customFormat="1" ht="12.75" customHeight="1" x14ac:dyDescent="0.25">
      <c r="A53" s="24"/>
      <c r="B53" s="21"/>
      <c r="C53" s="21"/>
      <c r="D53" s="21"/>
      <c r="E53" s="21"/>
    </row>
    <row r="54" spans="1:17" s="3" customFormat="1" ht="15.75" x14ac:dyDescent="0.25">
      <c r="A54" s="24"/>
      <c r="B54" s="21"/>
      <c r="C54" s="21"/>
      <c r="D54" s="21" t="s">
        <v>34</v>
      </c>
      <c r="E54" s="21"/>
      <c r="F54" s="4">
        <v>24000</v>
      </c>
      <c r="G54" s="4">
        <v>24100</v>
      </c>
      <c r="H54" s="4">
        <v>25600</v>
      </c>
      <c r="I54" s="4">
        <v>25200</v>
      </c>
      <c r="J54" s="4">
        <v>28300</v>
      </c>
      <c r="K54" s="4">
        <v>33000</v>
      </c>
      <c r="L54" s="4">
        <v>34700</v>
      </c>
      <c r="M54" s="4">
        <v>35300</v>
      </c>
      <c r="N54" s="4">
        <v>35300</v>
      </c>
      <c r="O54" s="4">
        <v>34800</v>
      </c>
      <c r="P54" s="4">
        <v>35300</v>
      </c>
      <c r="Q54" s="4">
        <v>35800</v>
      </c>
    </row>
    <row r="55" spans="1:17" s="3" customFormat="1" ht="15.75" x14ac:dyDescent="0.25">
      <c r="A55" s="24"/>
      <c r="B55" s="21"/>
      <c r="C55" s="21"/>
      <c r="D55" s="21"/>
      <c r="E55" s="21" t="s">
        <v>35</v>
      </c>
      <c r="F55" s="4">
        <v>24800</v>
      </c>
      <c r="G55" s="4">
        <v>24800</v>
      </c>
      <c r="H55" s="4">
        <v>26300</v>
      </c>
      <c r="I55" s="4">
        <v>25900</v>
      </c>
      <c r="J55" s="4">
        <v>29200</v>
      </c>
      <c r="K55" s="4">
        <v>34700</v>
      </c>
      <c r="L55" s="4">
        <v>37000</v>
      </c>
      <c r="M55" s="4">
        <v>37700</v>
      </c>
      <c r="N55" s="4">
        <v>37400</v>
      </c>
      <c r="O55" s="4">
        <v>36500</v>
      </c>
      <c r="P55" s="4">
        <v>36700</v>
      </c>
      <c r="Q55" s="4">
        <v>37300</v>
      </c>
    </row>
    <row r="56" spans="1:17" s="3" customFormat="1" ht="15.75" x14ac:dyDescent="0.25">
      <c r="A56" s="24"/>
      <c r="B56" s="21"/>
      <c r="C56" s="21"/>
      <c r="D56" s="21"/>
      <c r="E56" s="21" t="s">
        <v>36</v>
      </c>
      <c r="F56" s="4">
        <v>20000</v>
      </c>
      <c r="G56" s="4">
        <v>20500</v>
      </c>
      <c r="H56" s="4">
        <v>21900</v>
      </c>
      <c r="I56" s="4">
        <v>21600</v>
      </c>
      <c r="J56" s="4">
        <v>23300</v>
      </c>
      <c r="K56" s="4">
        <v>25000</v>
      </c>
      <c r="L56" s="4">
        <v>24900</v>
      </c>
      <c r="M56" s="4">
        <v>24800</v>
      </c>
      <c r="N56" s="4">
        <v>25600</v>
      </c>
      <c r="O56" s="4">
        <v>26100</v>
      </c>
      <c r="P56" s="4">
        <v>27200</v>
      </c>
      <c r="Q56" s="4">
        <v>27500</v>
      </c>
    </row>
    <row r="57" spans="1:17" s="3" customFormat="1" ht="15.75" customHeight="1" x14ac:dyDescent="0.25">
      <c r="A57" s="24"/>
      <c r="B57" s="21"/>
      <c r="C57" s="21"/>
      <c r="D57" s="21"/>
      <c r="E57" s="21"/>
    </row>
    <row r="58" spans="1:17" s="3" customFormat="1" ht="15.75" x14ac:dyDescent="0.25">
      <c r="A58" s="24"/>
      <c r="B58" s="21"/>
      <c r="C58" s="21"/>
      <c r="D58" s="21" t="s">
        <v>37</v>
      </c>
      <c r="E58" s="21"/>
      <c r="F58" s="4">
        <v>17500</v>
      </c>
      <c r="G58" s="4">
        <v>17800</v>
      </c>
      <c r="H58" s="4">
        <v>18400</v>
      </c>
      <c r="I58" s="4">
        <v>18600</v>
      </c>
      <c r="J58" s="4">
        <v>19900</v>
      </c>
      <c r="K58" s="4">
        <v>23200</v>
      </c>
      <c r="L58" s="4">
        <v>26000</v>
      </c>
      <c r="M58" s="4">
        <v>26300</v>
      </c>
      <c r="N58" s="4">
        <v>26400</v>
      </c>
      <c r="O58" s="4">
        <v>26000</v>
      </c>
      <c r="P58" s="4">
        <v>26700</v>
      </c>
      <c r="Q58" s="4">
        <v>27800</v>
      </c>
    </row>
    <row r="59" spans="1:17" s="3" customFormat="1" ht="15.75" x14ac:dyDescent="0.25">
      <c r="A59" s="24"/>
      <c r="B59" s="21"/>
      <c r="C59" s="21"/>
      <c r="D59" s="21"/>
      <c r="E59" s="21" t="s">
        <v>38</v>
      </c>
      <c r="F59" s="4">
        <v>16700</v>
      </c>
      <c r="G59" s="4">
        <v>17000</v>
      </c>
      <c r="H59" s="4">
        <v>17400</v>
      </c>
      <c r="I59" s="4">
        <v>17600</v>
      </c>
      <c r="J59" s="4">
        <v>19200</v>
      </c>
      <c r="K59" s="4">
        <v>23100</v>
      </c>
      <c r="L59" s="4">
        <v>26600</v>
      </c>
      <c r="M59" s="4">
        <v>27200</v>
      </c>
      <c r="N59" s="4">
        <v>27100</v>
      </c>
      <c r="O59" s="4">
        <v>26300</v>
      </c>
      <c r="P59" s="4">
        <v>26600</v>
      </c>
      <c r="Q59" s="4">
        <v>27600</v>
      </c>
    </row>
    <row r="60" spans="1:17" s="3" customFormat="1" ht="15.75" x14ac:dyDescent="0.25">
      <c r="A60" s="24"/>
      <c r="B60" s="21"/>
      <c r="C60" s="21"/>
      <c r="D60" s="21"/>
      <c r="E60" s="21" t="s">
        <v>39</v>
      </c>
      <c r="F60" s="4">
        <v>19900</v>
      </c>
      <c r="G60" s="4">
        <v>20400</v>
      </c>
      <c r="H60" s="4">
        <v>21200</v>
      </c>
      <c r="I60" s="4">
        <v>21600</v>
      </c>
      <c r="J60" s="4">
        <v>21800</v>
      </c>
      <c r="K60" s="4">
        <v>23600</v>
      </c>
      <c r="L60" s="4">
        <v>24600</v>
      </c>
      <c r="M60" s="4">
        <v>24300</v>
      </c>
      <c r="N60" s="4">
        <v>25000</v>
      </c>
      <c r="O60" s="4">
        <v>25400</v>
      </c>
      <c r="P60" s="4">
        <v>27000</v>
      </c>
      <c r="Q60" s="4">
        <v>28300</v>
      </c>
    </row>
    <row r="61" spans="1:17" s="3" customFormat="1" ht="13.5" customHeight="1" x14ac:dyDescent="0.25">
      <c r="A61" s="24"/>
      <c r="B61" s="21"/>
      <c r="C61" s="21"/>
      <c r="D61" s="21"/>
      <c r="E61" s="21"/>
    </row>
    <row r="62" spans="1:17" s="3" customFormat="1" ht="15.75" x14ac:dyDescent="0.25">
      <c r="A62" s="24"/>
      <c r="B62" s="21"/>
      <c r="C62" s="21"/>
      <c r="D62" s="21" t="s">
        <v>40</v>
      </c>
      <c r="E62" s="21"/>
      <c r="F62" s="34">
        <v>0.98953896503999994</v>
      </c>
      <c r="G62" s="34">
        <v>0.9906851015999999</v>
      </c>
      <c r="H62" s="34">
        <v>0.99216344023312686</v>
      </c>
      <c r="I62" s="34">
        <v>0.99164914220819833</v>
      </c>
      <c r="J62" s="34">
        <v>0.9655380264324106</v>
      </c>
      <c r="K62" s="34">
        <v>1.0059410411174063</v>
      </c>
      <c r="L62" s="34">
        <v>1.0068769838946583</v>
      </c>
      <c r="M62" s="34">
        <v>1.0144655297226386</v>
      </c>
      <c r="N62" s="34">
        <v>0.99894038254911899</v>
      </c>
      <c r="O62" s="34">
        <v>0.98257214720263331</v>
      </c>
      <c r="P62" s="34">
        <v>0.99455234745987897</v>
      </c>
      <c r="Q62" s="34">
        <v>0.98896544977548972</v>
      </c>
    </row>
    <row r="63" spans="1:17" s="3" customFormat="1" ht="15.75" x14ac:dyDescent="0.25">
      <c r="A63" s="24"/>
      <c r="B63" s="21"/>
      <c r="C63" s="21"/>
      <c r="D63" s="21" t="s">
        <v>41</v>
      </c>
      <c r="F63" s="34">
        <v>1.0020961054000002</v>
      </c>
      <c r="G63" s="34">
        <v>1.0036656112</v>
      </c>
      <c r="H63" s="34">
        <v>1.0063534942151788</v>
      </c>
      <c r="I63" s="34">
        <v>1.0080627316992863</v>
      </c>
      <c r="J63" s="34">
        <v>0.96849256011929552</v>
      </c>
      <c r="K63" s="34">
        <v>1.0024739251763981</v>
      </c>
      <c r="L63" s="34">
        <v>1.000725690595758</v>
      </c>
      <c r="M63" s="34">
        <v>1.001861677787405</v>
      </c>
      <c r="N63" s="34">
        <v>0.97191267180645913</v>
      </c>
      <c r="O63" s="34">
        <v>0.97353244562824215</v>
      </c>
      <c r="P63" s="34">
        <v>1.0264551423689143</v>
      </c>
      <c r="Q63" s="34">
        <v>1.0393118139095305</v>
      </c>
    </row>
    <row r="64" spans="1:17" s="3" customFormat="1" ht="13.5" customHeight="1" x14ac:dyDescent="0.25">
      <c r="A64" s="24"/>
      <c r="B64" s="21"/>
      <c r="C64" s="21"/>
      <c r="D64" s="21"/>
      <c r="E64" s="21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22" s="3" customFormat="1" ht="13.5" hidden="1" customHeight="1" x14ac:dyDescent="0.25">
      <c r="A65" s="24"/>
      <c r="B65" s="21"/>
      <c r="C65" s="21"/>
      <c r="D65" s="21" t="s">
        <v>42</v>
      </c>
      <c r="E65" s="21"/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</row>
    <row r="66" spans="1:22" s="3" customFormat="1" ht="13.5" hidden="1" customHeight="1" x14ac:dyDescent="0.25">
      <c r="A66" s="24"/>
      <c r="B66" s="21"/>
      <c r="C66" s="21"/>
      <c r="D66" s="21"/>
      <c r="E66" s="21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1:22" s="3" customFormat="1" ht="15.75" x14ac:dyDescent="0.25">
      <c r="A67" s="24"/>
      <c r="B67" s="21"/>
      <c r="C67" s="21"/>
      <c r="D67" s="21" t="s">
        <v>43</v>
      </c>
      <c r="E67" s="21"/>
      <c r="F67" s="4">
        <v>8547</v>
      </c>
      <c r="G67" s="4">
        <v>8054</v>
      </c>
      <c r="H67" s="4">
        <v>7307</v>
      </c>
      <c r="I67" s="4">
        <v>6613</v>
      </c>
      <c r="J67" s="4">
        <v>6004</v>
      </c>
      <c r="K67" s="4">
        <v>5873</v>
      </c>
      <c r="L67" s="4">
        <v>5677</v>
      </c>
      <c r="M67" s="4">
        <v>5151</v>
      </c>
      <c r="N67" s="4">
        <v>4200</v>
      </c>
      <c r="O67" s="4">
        <v>3600</v>
      </c>
      <c r="P67" s="4">
        <v>3100</v>
      </c>
      <c r="Q67" s="4">
        <v>2600</v>
      </c>
    </row>
    <row r="68" spans="1:22" s="3" customFormat="1" ht="15.75" x14ac:dyDescent="0.25">
      <c r="A68" s="24"/>
      <c r="B68" s="21"/>
      <c r="C68" s="21"/>
      <c r="D68" s="21" t="s">
        <v>44</v>
      </c>
      <c r="E68" s="21"/>
      <c r="F68" s="4">
        <v>688</v>
      </c>
      <c r="G68" s="4">
        <v>644</v>
      </c>
      <c r="H68" s="4">
        <v>585</v>
      </c>
      <c r="I68" s="4">
        <v>528</v>
      </c>
      <c r="J68" s="4">
        <v>473</v>
      </c>
      <c r="K68" s="4">
        <v>430</v>
      </c>
      <c r="L68" s="4">
        <v>389</v>
      </c>
      <c r="M68" s="4">
        <v>326</v>
      </c>
      <c r="N68" s="4">
        <v>286</v>
      </c>
      <c r="O68" s="4">
        <v>246</v>
      </c>
      <c r="P68" s="4">
        <v>206</v>
      </c>
      <c r="Q68" s="4">
        <v>166</v>
      </c>
    </row>
    <row r="69" spans="1:22" s="3" customFormat="1" ht="15.75" x14ac:dyDescent="0.25">
      <c r="A69" s="24"/>
      <c r="B69" s="21"/>
      <c r="C69" s="21"/>
      <c r="D69" s="21" t="s">
        <v>45</v>
      </c>
      <c r="E69" s="21"/>
      <c r="F69" s="18">
        <v>0.27300000000000002</v>
      </c>
      <c r="G69" s="18">
        <v>0.26900000000000002</v>
      </c>
      <c r="H69" s="18">
        <v>0.26400000000000001</v>
      </c>
      <c r="I69" s="18">
        <v>0.26300000000000001</v>
      </c>
      <c r="J69" s="18">
        <v>0.26300000000000001</v>
      </c>
      <c r="K69" s="18">
        <v>0.25800000000000001</v>
      </c>
      <c r="L69" s="18">
        <v>0.254</v>
      </c>
      <c r="M69" s="18">
        <v>0.251</v>
      </c>
      <c r="N69" s="18">
        <v>0.2495</v>
      </c>
      <c r="O69" s="18">
        <v>0.248</v>
      </c>
      <c r="P69" s="18">
        <v>0.2465</v>
      </c>
      <c r="Q69" s="18">
        <v>0.245</v>
      </c>
    </row>
    <row r="70" spans="1:22" s="1" customFormat="1" ht="15.75" x14ac:dyDescent="0.25">
      <c r="A70" s="24"/>
      <c r="B70" s="35"/>
      <c r="C70" s="21"/>
      <c r="D70" s="21"/>
      <c r="E70" s="21"/>
    </row>
    <row r="71" spans="1:22" ht="16.5" thickBot="1" x14ac:dyDescent="0.3">
      <c r="A71" s="10"/>
      <c r="B71" s="49" t="s">
        <v>46</v>
      </c>
      <c r="C71" s="50"/>
      <c r="D71" s="50"/>
      <c r="E71" s="50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1:22" ht="16.5" thickTop="1" x14ac:dyDescent="0.25">
      <c r="A72" s="10"/>
      <c r="B72" s="52"/>
      <c r="C72" s="53" t="s">
        <v>23</v>
      </c>
      <c r="D72" s="53"/>
      <c r="E72" s="53"/>
      <c r="F72" s="54">
        <v>10869424</v>
      </c>
      <c r="G72" s="54">
        <v>10382480</v>
      </c>
      <c r="H72" s="54">
        <v>9966127.4959999993</v>
      </c>
      <c r="I72" s="54">
        <v>9360562</v>
      </c>
      <c r="J72" s="54">
        <v>8922800</v>
      </c>
      <c r="K72" s="54">
        <v>8596600</v>
      </c>
      <c r="L72" s="54">
        <v>8131288.8402011888</v>
      </c>
      <c r="M72" s="54">
        <v>7807097.7621775893</v>
      </c>
      <c r="N72" s="54">
        <v>7470000</v>
      </c>
      <c r="O72" s="54">
        <v>7115600</v>
      </c>
      <c r="P72" s="54">
        <v>6655400</v>
      </c>
      <c r="Q72" s="54">
        <v>6191800</v>
      </c>
      <c r="R72" s="11"/>
      <c r="S72" s="11"/>
      <c r="T72" s="11"/>
      <c r="U72" s="11"/>
      <c r="V72" s="11"/>
    </row>
    <row r="73" spans="1:22" ht="12" customHeight="1" x14ac:dyDescent="0.25">
      <c r="A73" s="10"/>
      <c r="B73" s="52"/>
      <c r="C73" s="55"/>
      <c r="D73" s="55"/>
      <c r="E73" s="55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</row>
    <row r="74" spans="1:22" ht="16.5" customHeight="1" x14ac:dyDescent="0.25">
      <c r="A74" s="10"/>
      <c r="B74" s="55"/>
      <c r="C74" s="55"/>
      <c r="D74" s="55" t="s">
        <v>47</v>
      </c>
      <c r="E74" s="55"/>
      <c r="F74" s="57">
        <v>10125114</v>
      </c>
      <c r="G74" s="57">
        <v>9655104</v>
      </c>
      <c r="H74" s="57">
        <v>9216483</v>
      </c>
      <c r="I74" s="57">
        <v>8623168</v>
      </c>
      <c r="J74" s="57">
        <v>8219800</v>
      </c>
      <c r="K74" s="57">
        <v>7853700</v>
      </c>
      <c r="L74" s="57">
        <v>7329888.6759829111</v>
      </c>
      <c r="M74" s="57">
        <v>7008286.9137603007</v>
      </c>
      <c r="N74" s="57">
        <v>6611300</v>
      </c>
      <c r="O74" s="57">
        <v>6206400</v>
      </c>
      <c r="P74" s="57">
        <v>5737200</v>
      </c>
      <c r="Q74" s="57">
        <v>5264200</v>
      </c>
      <c r="R74" s="7"/>
      <c r="S74" s="7"/>
      <c r="T74" s="7"/>
      <c r="U74" s="7"/>
      <c r="V74" s="7"/>
    </row>
    <row r="75" spans="1:22" ht="15.75" x14ac:dyDescent="0.25">
      <c r="A75" s="10"/>
      <c r="B75" s="52"/>
      <c r="C75" s="55"/>
      <c r="D75" s="55" t="s">
        <v>48</v>
      </c>
      <c r="E75" s="55"/>
      <c r="F75" s="57">
        <v>95583</v>
      </c>
      <c r="G75" s="57">
        <v>76176</v>
      </c>
      <c r="H75" s="57">
        <v>61124</v>
      </c>
      <c r="I75" s="57">
        <v>47621</v>
      </c>
      <c r="J75" s="57">
        <v>35900</v>
      </c>
      <c r="K75" s="57">
        <v>33500</v>
      </c>
      <c r="L75" s="57">
        <v>30896.763062647096</v>
      </c>
      <c r="M75" s="57">
        <v>22413.265039272272</v>
      </c>
      <c r="N75" s="57">
        <v>19900</v>
      </c>
      <c r="O75" s="57">
        <v>16300</v>
      </c>
      <c r="P75" s="57">
        <v>11300</v>
      </c>
      <c r="Q75" s="57">
        <v>7700</v>
      </c>
      <c r="R75" s="1"/>
      <c r="S75" s="1"/>
      <c r="T75" s="1"/>
      <c r="U75" s="1"/>
      <c r="V75" s="1"/>
    </row>
    <row r="76" spans="1:22" ht="12" customHeight="1" x14ac:dyDescent="0.25">
      <c r="A76" s="10"/>
      <c r="B76" s="52"/>
      <c r="C76" s="55"/>
      <c r="D76" s="55"/>
      <c r="E76" s="55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3"/>
      <c r="S76" s="3"/>
      <c r="T76" s="3"/>
      <c r="U76" s="3"/>
      <c r="V76" s="3"/>
    </row>
    <row r="77" spans="1:22" ht="16.5" customHeight="1" x14ac:dyDescent="0.25">
      <c r="A77" s="10"/>
      <c r="B77" s="55"/>
      <c r="C77" s="55"/>
      <c r="D77" s="55" t="s">
        <v>49</v>
      </c>
      <c r="E77" s="55"/>
      <c r="F77" s="57">
        <v>245300</v>
      </c>
      <c r="G77" s="57">
        <v>234600</v>
      </c>
      <c r="H77" s="57">
        <v>223100</v>
      </c>
      <c r="I77" s="57">
        <v>211500</v>
      </c>
      <c r="J77" s="57">
        <v>200400</v>
      </c>
      <c r="K77" s="57">
        <v>190500</v>
      </c>
      <c r="L77" s="57">
        <v>180000</v>
      </c>
      <c r="M77" s="57">
        <v>169100</v>
      </c>
      <c r="N77" s="57">
        <v>158500</v>
      </c>
      <c r="O77" s="57">
        <v>147600</v>
      </c>
      <c r="P77" s="57">
        <v>136200</v>
      </c>
      <c r="Q77" s="57">
        <v>124900</v>
      </c>
      <c r="R77" s="3"/>
      <c r="S77" s="3"/>
      <c r="T77" s="3"/>
      <c r="U77" s="3"/>
      <c r="V77" s="3"/>
    </row>
    <row r="78" spans="1:22" ht="15.75" x14ac:dyDescent="0.25">
      <c r="A78" s="10"/>
      <c r="B78" s="52"/>
      <c r="C78" s="55"/>
      <c r="D78" s="55" t="s">
        <v>50</v>
      </c>
      <c r="E78" s="55"/>
      <c r="F78" s="57">
        <v>3900</v>
      </c>
      <c r="G78" s="57">
        <v>3100</v>
      </c>
      <c r="H78" s="57">
        <v>2500</v>
      </c>
      <c r="I78" s="57">
        <v>2000</v>
      </c>
      <c r="J78" s="57">
        <v>1600</v>
      </c>
      <c r="K78" s="57">
        <v>1400</v>
      </c>
      <c r="L78" s="57">
        <v>1200</v>
      </c>
      <c r="M78" s="57">
        <v>900</v>
      </c>
      <c r="N78" s="57">
        <v>800</v>
      </c>
      <c r="O78" s="57">
        <v>700</v>
      </c>
      <c r="P78" s="57">
        <v>500</v>
      </c>
      <c r="Q78" s="57">
        <v>300</v>
      </c>
      <c r="R78" s="3"/>
      <c r="S78" s="3"/>
      <c r="T78" s="3"/>
      <c r="U78" s="3"/>
      <c r="V78" s="3"/>
    </row>
    <row r="79" spans="1:22" ht="9.75" customHeight="1" x14ac:dyDescent="0.25">
      <c r="A79" s="10"/>
      <c r="B79" s="52"/>
      <c r="C79" s="55"/>
      <c r="D79" s="55"/>
      <c r="E79" s="55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3"/>
      <c r="S79" s="3"/>
      <c r="T79" s="3"/>
      <c r="U79" s="3"/>
      <c r="V79" s="3"/>
    </row>
    <row r="80" spans="1:22" ht="16.5" customHeight="1" x14ac:dyDescent="0.25">
      <c r="A80" s="10"/>
      <c r="B80" s="55"/>
      <c r="C80" s="55"/>
      <c r="D80" s="55" t="s">
        <v>51</v>
      </c>
      <c r="E80" s="55"/>
      <c r="F80" s="57">
        <v>41300</v>
      </c>
      <c r="G80" s="57">
        <v>41200</v>
      </c>
      <c r="H80" s="57">
        <v>41300</v>
      </c>
      <c r="I80" s="57">
        <v>40800</v>
      </c>
      <c r="J80" s="57">
        <v>40800</v>
      </c>
      <c r="K80" s="57">
        <v>41000</v>
      </c>
      <c r="L80" s="57">
        <v>40500</v>
      </c>
      <c r="M80" s="57">
        <v>41200</v>
      </c>
      <c r="N80" s="57">
        <v>41500</v>
      </c>
      <c r="O80" s="57">
        <v>41800</v>
      </c>
      <c r="P80" s="57">
        <v>41900</v>
      </c>
      <c r="Q80" s="57">
        <v>41900</v>
      </c>
      <c r="R80" s="3"/>
      <c r="S80" s="3"/>
      <c r="T80" s="3"/>
      <c r="U80" s="3"/>
      <c r="V80" s="3"/>
    </row>
    <row r="81" spans="1:22" ht="15.75" x14ac:dyDescent="0.25">
      <c r="A81" s="10"/>
      <c r="B81" s="52"/>
      <c r="C81" s="55"/>
      <c r="D81" s="55" t="s">
        <v>52</v>
      </c>
      <c r="E81" s="55"/>
      <c r="F81" s="57">
        <v>24500</v>
      </c>
      <c r="G81" s="57">
        <v>24200</v>
      </c>
      <c r="H81" s="57">
        <v>24300</v>
      </c>
      <c r="I81" s="57">
        <v>23600</v>
      </c>
      <c r="J81" s="57">
        <v>22800</v>
      </c>
      <c r="K81" s="57">
        <v>24400</v>
      </c>
      <c r="L81" s="57">
        <v>25900</v>
      </c>
      <c r="M81" s="57">
        <v>24600</v>
      </c>
      <c r="N81" s="57">
        <v>25200</v>
      </c>
      <c r="O81" s="57">
        <v>24500</v>
      </c>
      <c r="P81" s="57">
        <v>23900</v>
      </c>
      <c r="Q81" s="57">
        <v>23200</v>
      </c>
      <c r="R81" s="3"/>
      <c r="S81" s="3"/>
      <c r="T81" s="3"/>
      <c r="U81" s="3"/>
      <c r="V81" s="3"/>
    </row>
    <row r="82" spans="1:22" ht="9.75" customHeight="1" x14ac:dyDescent="0.25">
      <c r="A82" s="10"/>
      <c r="B82" s="52"/>
      <c r="C82" s="55"/>
      <c r="D82" s="55"/>
      <c r="E82" s="55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3"/>
      <c r="S82" s="3"/>
      <c r="T82" s="3"/>
      <c r="U82" s="3"/>
      <c r="V82" s="3"/>
    </row>
    <row r="83" spans="1:22" ht="15" customHeight="1" x14ac:dyDescent="0.25">
      <c r="A83" s="10"/>
      <c r="B83" s="55"/>
      <c r="C83" s="55"/>
      <c r="D83" s="55" t="s">
        <v>53</v>
      </c>
      <c r="E83" s="55"/>
      <c r="F83" s="58">
        <v>1.000395220525605</v>
      </c>
      <c r="G83" s="58">
        <v>0.9999561438272172</v>
      </c>
      <c r="H83" s="58">
        <v>1.0011480193730957</v>
      </c>
      <c r="I83" s="58">
        <v>0.99999193337419001</v>
      </c>
      <c r="J83" s="58">
        <v>1.0052079985517672</v>
      </c>
      <c r="K83" s="58">
        <v>1.0051377075185621</v>
      </c>
      <c r="L83" s="58">
        <v>1.0051377075185621</v>
      </c>
      <c r="M83" s="58">
        <v>1.0051377075185621</v>
      </c>
      <c r="N83" s="58">
        <v>1.0051377075185621</v>
      </c>
      <c r="O83" s="58">
        <v>1.0051377075185621</v>
      </c>
      <c r="P83" s="58">
        <v>1.0051377075185621</v>
      </c>
      <c r="Q83" s="58">
        <v>1.0051377075185621</v>
      </c>
      <c r="R83" s="3"/>
      <c r="S83" s="3"/>
      <c r="T83" s="3"/>
      <c r="U83" s="3"/>
      <c r="V83" s="3"/>
    </row>
    <row r="84" spans="1:22" ht="15.75" x14ac:dyDescent="0.25">
      <c r="A84" s="10"/>
      <c r="B84" s="52"/>
      <c r="C84" s="55"/>
      <c r="D84" s="55" t="s">
        <v>54</v>
      </c>
      <c r="E84" s="55"/>
      <c r="F84" s="58">
        <v>1.0066711235910843</v>
      </c>
      <c r="G84" s="58">
        <v>1.0023951888344955</v>
      </c>
      <c r="H84" s="58">
        <v>0.99774548626515147</v>
      </c>
      <c r="I84" s="58">
        <v>1.0021237215497911</v>
      </c>
      <c r="J84" s="58">
        <v>1.0021237215497911</v>
      </c>
      <c r="K84" s="58">
        <v>0.99344095825757617</v>
      </c>
      <c r="L84" s="58">
        <v>0.99344095825757617</v>
      </c>
      <c r="M84" s="58">
        <v>0.99344095825757617</v>
      </c>
      <c r="N84" s="58">
        <v>0.99344095825757617</v>
      </c>
      <c r="O84" s="58">
        <v>0.99344095825757617</v>
      </c>
      <c r="P84" s="58">
        <v>0.99344095825757617</v>
      </c>
      <c r="Q84" s="58">
        <v>0.99344095825757617</v>
      </c>
      <c r="R84" s="3"/>
      <c r="S84" s="3"/>
      <c r="T84" s="3"/>
      <c r="U84" s="3"/>
      <c r="V84" s="3"/>
    </row>
    <row r="85" spans="1:22" ht="12" customHeight="1" x14ac:dyDescent="0.25">
      <c r="A85" s="10"/>
      <c r="B85" s="52"/>
      <c r="C85" s="55"/>
      <c r="D85" s="55"/>
      <c r="E85" s="55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3"/>
      <c r="S85" s="3"/>
      <c r="T85" s="3"/>
      <c r="U85" s="3"/>
      <c r="V85" s="3"/>
    </row>
    <row r="86" spans="1:22" ht="16.5" customHeight="1" x14ac:dyDescent="0.25">
      <c r="A86" s="10"/>
      <c r="B86" s="55"/>
      <c r="C86" s="55"/>
      <c r="D86" s="55" t="s">
        <v>55</v>
      </c>
      <c r="E86" s="55"/>
      <c r="F86" s="57">
        <v>311942</v>
      </c>
      <c r="G86" s="57">
        <v>304994</v>
      </c>
      <c r="H86" s="57">
        <v>328052</v>
      </c>
      <c r="I86" s="57">
        <v>327602</v>
      </c>
      <c r="J86" s="57">
        <v>315800</v>
      </c>
      <c r="K86" s="57">
        <v>339100</v>
      </c>
      <c r="L86" s="57">
        <v>372305.24075472087</v>
      </c>
      <c r="M86" s="57">
        <v>373466.69203541661</v>
      </c>
      <c r="N86" s="57">
        <v>418400</v>
      </c>
      <c r="O86" s="57">
        <v>459000</v>
      </c>
      <c r="P86" s="57">
        <v>463300</v>
      </c>
      <c r="Q86" s="57">
        <v>467200</v>
      </c>
      <c r="R86" s="3"/>
      <c r="S86" s="3"/>
      <c r="T86" s="3"/>
      <c r="U86" s="3"/>
      <c r="V86" s="3"/>
    </row>
    <row r="87" spans="1:22" ht="15.75" x14ac:dyDescent="0.25">
      <c r="A87" s="10"/>
      <c r="B87" s="52"/>
      <c r="C87" s="55"/>
      <c r="D87" s="55" t="s">
        <v>56</v>
      </c>
      <c r="E87" s="55"/>
      <c r="F87" s="57">
        <v>77010</v>
      </c>
      <c r="G87" s="57">
        <v>75880</v>
      </c>
      <c r="H87" s="57">
        <v>81095</v>
      </c>
      <c r="I87" s="57">
        <v>77730</v>
      </c>
      <c r="J87" s="57">
        <v>69100</v>
      </c>
      <c r="K87" s="57">
        <v>73300</v>
      </c>
      <c r="L87" s="57">
        <v>85302.939651982175</v>
      </c>
      <c r="M87" s="57">
        <v>86198.053228312521</v>
      </c>
      <c r="N87" s="57">
        <v>91400</v>
      </c>
      <c r="O87" s="57">
        <v>96000</v>
      </c>
      <c r="P87" s="57">
        <v>96000</v>
      </c>
      <c r="Q87" s="57">
        <v>96100</v>
      </c>
      <c r="R87" s="3"/>
      <c r="S87" s="3"/>
      <c r="T87" s="3"/>
      <c r="U87" s="3"/>
      <c r="V87" s="3"/>
    </row>
    <row r="88" spans="1:22" ht="12" customHeight="1" x14ac:dyDescent="0.25">
      <c r="A88" s="10"/>
      <c r="B88" s="52"/>
      <c r="C88" s="55"/>
      <c r="D88" s="55"/>
      <c r="E88" s="55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3"/>
      <c r="S88" s="3"/>
      <c r="T88" s="3"/>
      <c r="U88" s="3"/>
      <c r="V88" s="3"/>
    </row>
    <row r="89" spans="1:22" ht="15" customHeight="1" x14ac:dyDescent="0.25">
      <c r="A89" s="10"/>
      <c r="B89" s="55"/>
      <c r="C89" s="55"/>
      <c r="D89" s="55" t="s">
        <v>57</v>
      </c>
      <c r="E89" s="55"/>
      <c r="F89" s="57">
        <v>3430</v>
      </c>
      <c r="G89" s="57">
        <v>3200</v>
      </c>
      <c r="H89" s="57">
        <v>3340</v>
      </c>
      <c r="I89" s="57">
        <v>3300</v>
      </c>
      <c r="J89" s="57">
        <v>3190</v>
      </c>
      <c r="K89" s="57">
        <v>3130</v>
      </c>
      <c r="L89" s="57">
        <v>3010</v>
      </c>
      <c r="M89" s="57">
        <v>2970</v>
      </c>
      <c r="N89" s="57">
        <v>3250</v>
      </c>
      <c r="O89" s="57">
        <v>3430</v>
      </c>
      <c r="P89" s="57">
        <v>3370</v>
      </c>
      <c r="Q89" s="57">
        <v>3290</v>
      </c>
      <c r="R89" s="3"/>
      <c r="S89" s="3"/>
      <c r="T89" s="3"/>
      <c r="U89" s="3"/>
      <c r="V89" s="3"/>
    </row>
    <row r="90" spans="1:22" ht="15.75" x14ac:dyDescent="0.25">
      <c r="A90" s="10"/>
      <c r="B90" s="52"/>
      <c r="C90" s="55"/>
      <c r="D90" s="55" t="s">
        <v>58</v>
      </c>
      <c r="E90" s="55"/>
      <c r="F90" s="57">
        <v>2380</v>
      </c>
      <c r="G90" s="57">
        <v>2140</v>
      </c>
      <c r="H90" s="57">
        <v>2200</v>
      </c>
      <c r="I90" s="57">
        <v>2240</v>
      </c>
      <c r="J90" s="57">
        <v>2140</v>
      </c>
      <c r="K90" s="57">
        <v>2090</v>
      </c>
      <c r="L90" s="57">
        <v>2010</v>
      </c>
      <c r="M90" s="57">
        <v>1970</v>
      </c>
      <c r="N90" s="57">
        <v>2070</v>
      </c>
      <c r="O90" s="57">
        <v>2180</v>
      </c>
      <c r="P90" s="57">
        <v>2120</v>
      </c>
      <c r="Q90" s="57">
        <v>2060</v>
      </c>
      <c r="R90" s="3"/>
      <c r="S90" s="3"/>
      <c r="T90" s="3"/>
      <c r="U90" s="3"/>
      <c r="V90" s="3"/>
    </row>
    <row r="91" spans="1:22" ht="13.5" customHeight="1" x14ac:dyDescent="0.25">
      <c r="A91" s="10"/>
      <c r="B91" s="52"/>
      <c r="C91" s="55"/>
      <c r="D91" s="55"/>
      <c r="E91" s="55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3"/>
      <c r="S91" s="3"/>
      <c r="T91" s="3"/>
      <c r="U91" s="3"/>
      <c r="V91" s="3"/>
    </row>
    <row r="92" spans="1:22" ht="15.75" customHeight="1" x14ac:dyDescent="0.25">
      <c r="A92" s="10"/>
      <c r="B92" s="55"/>
      <c r="C92" s="55"/>
      <c r="D92" s="55" t="s">
        <v>59</v>
      </c>
      <c r="E92" s="55"/>
      <c r="F92" s="57">
        <v>80000</v>
      </c>
      <c r="G92" s="57">
        <v>83000</v>
      </c>
      <c r="H92" s="57">
        <v>85100</v>
      </c>
      <c r="I92" s="57">
        <v>87700</v>
      </c>
      <c r="J92" s="57">
        <v>91400</v>
      </c>
      <c r="K92" s="57">
        <v>94800</v>
      </c>
      <c r="L92" s="57">
        <v>101500</v>
      </c>
      <c r="M92" s="57">
        <v>111500</v>
      </c>
      <c r="N92" s="57">
        <v>114300</v>
      </c>
      <c r="O92" s="57">
        <v>118700</v>
      </c>
      <c r="P92" s="57">
        <v>122000</v>
      </c>
      <c r="Q92" s="57">
        <v>125900</v>
      </c>
      <c r="R92" s="3"/>
      <c r="S92" s="3"/>
      <c r="T92" s="3"/>
      <c r="U92" s="3"/>
      <c r="V92" s="3"/>
    </row>
    <row r="93" spans="1:22" ht="15.75" x14ac:dyDescent="0.25">
      <c r="A93" s="10"/>
      <c r="B93" s="52"/>
      <c r="C93" s="55"/>
      <c r="D93" s="55" t="s">
        <v>60</v>
      </c>
      <c r="E93" s="55"/>
      <c r="F93" s="57">
        <v>26600</v>
      </c>
      <c r="G93" s="57">
        <v>27100</v>
      </c>
      <c r="H93" s="57">
        <v>27400</v>
      </c>
      <c r="I93" s="57">
        <v>28500</v>
      </c>
      <c r="J93" s="57">
        <v>28900</v>
      </c>
      <c r="K93" s="57">
        <v>31400</v>
      </c>
      <c r="L93" s="57">
        <v>32500</v>
      </c>
      <c r="M93" s="57">
        <v>31500</v>
      </c>
      <c r="N93" s="57">
        <v>31800</v>
      </c>
      <c r="O93" s="57">
        <v>31700</v>
      </c>
      <c r="P93" s="57">
        <v>32600</v>
      </c>
      <c r="Q93" s="57">
        <v>33700</v>
      </c>
      <c r="R93" s="3"/>
      <c r="S93" s="3"/>
      <c r="T93" s="3"/>
      <c r="U93" s="3"/>
      <c r="V93" s="3"/>
    </row>
    <row r="94" spans="1:22" ht="10.35" customHeight="1" x14ac:dyDescent="0.25">
      <c r="A94" s="10"/>
      <c r="B94" s="55"/>
      <c r="C94" s="55"/>
      <c r="D94" s="55"/>
      <c r="E94" s="55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3"/>
      <c r="S94" s="3"/>
      <c r="T94" s="3"/>
      <c r="U94" s="3"/>
      <c r="V94" s="3"/>
    </row>
    <row r="95" spans="1:22" ht="15.75" x14ac:dyDescent="0.25">
      <c r="A95" s="10"/>
      <c r="B95" s="52"/>
      <c r="C95" s="55"/>
      <c r="D95" s="55" t="s">
        <v>61</v>
      </c>
      <c r="E95" s="55"/>
      <c r="F95" s="59">
        <v>1.1363169840412342</v>
      </c>
      <c r="G95" s="59">
        <v>1.147342880409717</v>
      </c>
      <c r="H95" s="59">
        <v>1.1557299341013743</v>
      </c>
      <c r="I95" s="59">
        <v>1.1321560121427943</v>
      </c>
      <c r="J95" s="59">
        <v>1.083264</v>
      </c>
      <c r="K95" s="59">
        <v>1.1425190178157321</v>
      </c>
      <c r="L95" s="59">
        <v>1.2197558399999999</v>
      </c>
      <c r="M95" s="59">
        <v>1.1277599999999999</v>
      </c>
      <c r="N95" s="59">
        <v>1.1277599999999999</v>
      </c>
      <c r="O95" s="59">
        <v>1.1277599999999999</v>
      </c>
      <c r="P95" s="59">
        <v>1.1277599999999999</v>
      </c>
      <c r="Q95" s="59">
        <v>1.1277599999999999</v>
      </c>
      <c r="R95" s="3"/>
      <c r="S95" s="3"/>
      <c r="T95" s="3"/>
      <c r="U95" s="3"/>
      <c r="V95" s="3"/>
    </row>
    <row r="96" spans="1:22" ht="15.75" x14ac:dyDescent="0.25">
      <c r="A96" s="10"/>
      <c r="B96" s="52"/>
      <c r="C96" s="55"/>
      <c r="D96" s="55"/>
      <c r="E96" s="55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3"/>
      <c r="S96" s="3"/>
      <c r="T96" s="3"/>
      <c r="U96" s="3"/>
      <c r="V96" s="3"/>
    </row>
    <row r="97" spans="1:22" ht="19.5" customHeight="1" x14ac:dyDescent="0.25">
      <c r="A97" s="10"/>
      <c r="B97" s="55"/>
      <c r="C97" s="55"/>
      <c r="D97" s="55" t="s">
        <v>62</v>
      </c>
      <c r="E97" s="55"/>
      <c r="F97" s="57">
        <v>191610</v>
      </c>
      <c r="G97" s="57">
        <v>195792</v>
      </c>
      <c r="H97" s="57">
        <v>204080</v>
      </c>
      <c r="I97" s="57">
        <v>208487</v>
      </c>
      <c r="J97" s="57">
        <v>210000</v>
      </c>
      <c r="K97" s="57">
        <v>218100</v>
      </c>
      <c r="L97" s="57">
        <v>220732.69573060446</v>
      </c>
      <c r="M97" s="57">
        <v>233803.31030343505</v>
      </c>
      <c r="N97" s="57">
        <v>242100</v>
      </c>
      <c r="O97" s="57">
        <v>249800</v>
      </c>
      <c r="P97" s="57">
        <v>255700</v>
      </c>
      <c r="Q97" s="57">
        <v>260400</v>
      </c>
      <c r="R97" s="3"/>
      <c r="S97" s="3"/>
      <c r="T97" s="3"/>
      <c r="U97" s="3"/>
      <c r="V97" s="3"/>
    </row>
    <row r="98" spans="1:22" ht="15.75" x14ac:dyDescent="0.25">
      <c r="A98" s="10"/>
      <c r="B98" s="52"/>
      <c r="C98" s="55"/>
      <c r="D98" s="55" t="s">
        <v>63</v>
      </c>
      <c r="E98" s="55"/>
      <c r="F98" s="57">
        <v>68059</v>
      </c>
      <c r="G98" s="57">
        <v>74502</v>
      </c>
      <c r="H98" s="57">
        <v>75294</v>
      </c>
      <c r="I98" s="57">
        <v>75954</v>
      </c>
      <c r="J98" s="57">
        <v>72200</v>
      </c>
      <c r="K98" s="57">
        <v>78900</v>
      </c>
      <c r="L98" s="57">
        <v>92162.525018323227</v>
      </c>
      <c r="M98" s="57">
        <v>82929.52781085312</v>
      </c>
      <c r="N98" s="57">
        <v>86900</v>
      </c>
      <c r="O98" s="57">
        <v>88100</v>
      </c>
      <c r="P98" s="57">
        <v>91900</v>
      </c>
      <c r="Q98" s="57">
        <v>96200</v>
      </c>
      <c r="R98" s="3"/>
      <c r="S98" s="3"/>
      <c r="T98" s="3"/>
      <c r="U98" s="3"/>
      <c r="V98" s="3"/>
    </row>
    <row r="99" spans="1:22" ht="11.25" customHeight="1" x14ac:dyDescent="0.25">
      <c r="A99" s="10"/>
      <c r="B99" s="52"/>
      <c r="C99" s="55"/>
      <c r="D99" s="55"/>
      <c r="E99" s="55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3"/>
      <c r="S99" s="3"/>
      <c r="T99" s="3"/>
      <c r="U99" s="3"/>
      <c r="V99" s="3"/>
    </row>
    <row r="100" spans="1:22" ht="15" customHeight="1" x14ac:dyDescent="0.25">
      <c r="A100" s="10"/>
      <c r="B100" s="55"/>
      <c r="C100" s="55"/>
      <c r="D100" s="55" t="s">
        <v>64</v>
      </c>
      <c r="E100" s="55"/>
      <c r="F100" s="57">
        <v>2780</v>
      </c>
      <c r="G100" s="57">
        <v>2800</v>
      </c>
      <c r="H100" s="57">
        <v>2840</v>
      </c>
      <c r="I100" s="57">
        <v>2870</v>
      </c>
      <c r="J100" s="57">
        <v>2820</v>
      </c>
      <c r="K100" s="57">
        <v>2780</v>
      </c>
      <c r="L100" s="57">
        <v>2730</v>
      </c>
      <c r="M100" s="57">
        <v>2730</v>
      </c>
      <c r="N100" s="57">
        <v>2760</v>
      </c>
      <c r="O100" s="57">
        <v>2750</v>
      </c>
      <c r="P100" s="57">
        <v>2750</v>
      </c>
      <c r="Q100" s="57">
        <v>2740</v>
      </c>
      <c r="R100" s="3"/>
      <c r="S100" s="3"/>
      <c r="T100" s="3"/>
      <c r="U100" s="3"/>
      <c r="V100" s="3"/>
    </row>
    <row r="101" spans="1:22" ht="15.75" x14ac:dyDescent="0.25">
      <c r="A101" s="10"/>
      <c r="B101" s="52"/>
      <c r="C101" s="55"/>
      <c r="D101" s="55" t="s">
        <v>65</v>
      </c>
      <c r="E101" s="55"/>
      <c r="F101" s="57">
        <v>2110</v>
      </c>
      <c r="G101" s="57">
        <v>2120</v>
      </c>
      <c r="H101" s="57">
        <v>2130</v>
      </c>
      <c r="I101" s="57">
        <v>2120</v>
      </c>
      <c r="J101" s="57">
        <v>2080</v>
      </c>
      <c r="K101" s="57">
        <v>2050</v>
      </c>
      <c r="L101" s="57">
        <v>2070</v>
      </c>
      <c r="M101" s="57">
        <v>2150</v>
      </c>
      <c r="N101" s="57">
        <v>2210</v>
      </c>
      <c r="O101" s="57">
        <v>2200</v>
      </c>
      <c r="P101" s="57">
        <v>2200</v>
      </c>
      <c r="Q101" s="57">
        <v>2190</v>
      </c>
      <c r="R101" s="7"/>
      <c r="S101" s="7"/>
      <c r="T101" s="7"/>
      <c r="U101" s="7"/>
      <c r="V101" s="7"/>
    </row>
    <row r="102" spans="1:22" ht="12" customHeight="1" x14ac:dyDescent="0.25">
      <c r="A102" s="10"/>
      <c r="B102" s="52"/>
      <c r="C102" s="55"/>
      <c r="D102" s="55"/>
      <c r="E102" s="55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3"/>
      <c r="S102" s="3"/>
      <c r="T102" s="3"/>
      <c r="U102" s="3"/>
      <c r="V102" s="3"/>
    </row>
    <row r="103" spans="1:22" ht="18" customHeight="1" x14ac:dyDescent="0.25">
      <c r="A103" s="10"/>
      <c r="B103" s="55"/>
      <c r="C103" s="55"/>
      <c r="D103" s="55" t="s">
        <v>66</v>
      </c>
      <c r="E103" s="55"/>
      <c r="F103" s="57">
        <v>69000</v>
      </c>
      <c r="G103" s="57">
        <v>69800</v>
      </c>
      <c r="H103" s="57">
        <v>71600</v>
      </c>
      <c r="I103" s="57">
        <v>71800</v>
      </c>
      <c r="J103" s="57">
        <v>73900</v>
      </c>
      <c r="K103" s="57">
        <v>76500</v>
      </c>
      <c r="L103" s="57">
        <v>79600</v>
      </c>
      <c r="M103" s="57">
        <v>85300</v>
      </c>
      <c r="N103" s="57">
        <v>87300</v>
      </c>
      <c r="O103" s="57">
        <v>90400</v>
      </c>
      <c r="P103" s="57">
        <v>92500</v>
      </c>
      <c r="Q103" s="57">
        <v>94500</v>
      </c>
      <c r="R103" s="3"/>
      <c r="S103" s="3"/>
      <c r="T103" s="3"/>
      <c r="U103" s="3"/>
      <c r="V103" s="3"/>
    </row>
    <row r="104" spans="1:22" ht="18.75" customHeight="1" x14ac:dyDescent="0.25">
      <c r="A104" s="10"/>
      <c r="B104" s="52"/>
      <c r="C104" s="55"/>
      <c r="D104" s="55" t="s">
        <v>67</v>
      </c>
      <c r="E104" s="55"/>
      <c r="F104" s="57">
        <v>32200</v>
      </c>
      <c r="G104" s="57">
        <v>33600</v>
      </c>
      <c r="H104" s="57">
        <v>34700</v>
      </c>
      <c r="I104" s="57">
        <v>35600</v>
      </c>
      <c r="J104" s="57">
        <v>36700</v>
      </c>
      <c r="K104" s="57">
        <v>40600</v>
      </c>
      <c r="L104" s="57">
        <v>42700</v>
      </c>
      <c r="M104" s="57">
        <v>42200</v>
      </c>
      <c r="N104" s="57">
        <v>43200</v>
      </c>
      <c r="O104" s="57">
        <v>43900</v>
      </c>
      <c r="P104" s="57">
        <v>45800</v>
      </c>
      <c r="Q104" s="57">
        <v>48100</v>
      </c>
      <c r="R104" s="3"/>
      <c r="S104" s="3"/>
      <c r="T104" s="3"/>
      <c r="U104" s="3"/>
      <c r="V104" s="3"/>
    </row>
    <row r="105" spans="1:22" ht="13.5" customHeight="1" x14ac:dyDescent="0.25">
      <c r="A105" s="10"/>
      <c r="B105" s="52"/>
      <c r="C105" s="55"/>
      <c r="D105" s="55"/>
      <c r="E105" s="55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3"/>
      <c r="S105" s="3"/>
      <c r="T105" s="3"/>
      <c r="U105" s="3"/>
      <c r="V105" s="3"/>
    </row>
    <row r="106" spans="1:22" ht="15.75" x14ac:dyDescent="0.25">
      <c r="A106" s="10"/>
      <c r="B106" s="52"/>
      <c r="C106" s="55"/>
      <c r="D106" s="55" t="s">
        <v>68</v>
      </c>
      <c r="E106" s="55"/>
      <c r="F106" s="59">
        <v>1.0003599630498978</v>
      </c>
      <c r="G106" s="59">
        <v>1.0030368891687671</v>
      </c>
      <c r="H106" s="59">
        <v>1.00274019847275</v>
      </c>
      <c r="I106" s="59">
        <v>1.0120088986647853</v>
      </c>
      <c r="J106" s="59">
        <v>1.0081</v>
      </c>
      <c r="K106" s="59">
        <v>1.0269791877935985</v>
      </c>
      <c r="L106" s="59">
        <v>1.015066</v>
      </c>
      <c r="M106" s="59">
        <v>1.00431</v>
      </c>
      <c r="N106" s="59">
        <v>1.00431</v>
      </c>
      <c r="O106" s="59">
        <v>1.00431</v>
      </c>
      <c r="P106" s="59">
        <v>1.00431</v>
      </c>
      <c r="Q106" s="59">
        <v>1.00431</v>
      </c>
      <c r="R106" s="3"/>
      <c r="S106" s="3"/>
      <c r="T106" s="3"/>
      <c r="U106" s="3"/>
      <c r="V106" s="3"/>
    </row>
    <row r="107" spans="1:22" ht="11.25" customHeight="1" x14ac:dyDescent="0.25">
      <c r="A107" s="10"/>
      <c r="B107" s="52"/>
      <c r="C107" s="55"/>
      <c r="D107" s="55"/>
      <c r="E107" s="55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3"/>
      <c r="S107" s="3"/>
      <c r="T107" s="3"/>
      <c r="U107" s="3"/>
      <c r="V107" s="3"/>
    </row>
    <row r="108" spans="1:22" ht="25.35" customHeight="1" x14ac:dyDescent="0.25">
      <c r="A108" s="10"/>
      <c r="B108" s="61"/>
      <c r="C108" s="55" t="s">
        <v>69</v>
      </c>
      <c r="D108" s="55"/>
      <c r="E108" s="55"/>
      <c r="F108" s="57">
        <v>106</v>
      </c>
      <c r="G108" s="57">
        <v>33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3"/>
      <c r="S108" s="3"/>
      <c r="T108" s="3"/>
      <c r="U108" s="3"/>
      <c r="V108" s="3"/>
    </row>
    <row r="109" spans="1:22" s="7" customFormat="1" ht="13.5" customHeight="1" x14ac:dyDescent="0.25">
      <c r="A109" s="10"/>
      <c r="B109" s="15"/>
      <c r="C109" s="8"/>
      <c r="D109" s="8"/>
      <c r="E109" s="8"/>
      <c r="R109" s="3"/>
      <c r="S109" s="3"/>
      <c r="T109" s="3"/>
      <c r="U109" s="3"/>
      <c r="V109" s="3"/>
    </row>
    <row r="110" spans="1:22" s="1" customFormat="1" ht="16.5" thickBot="1" x14ac:dyDescent="0.3">
      <c r="A110" s="24"/>
      <c r="B110" s="31" t="s">
        <v>70</v>
      </c>
      <c r="C110" s="32"/>
      <c r="D110" s="32"/>
      <c r="E110" s="32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"/>
      <c r="S110" s="3"/>
      <c r="T110" s="3"/>
      <c r="U110" s="3"/>
      <c r="V110" s="3"/>
    </row>
    <row r="111" spans="1:22" s="3" customFormat="1" ht="18.75" customHeight="1" thickTop="1" x14ac:dyDescent="0.25">
      <c r="A111" s="24"/>
      <c r="B111" s="21"/>
      <c r="C111" s="24" t="s">
        <v>23</v>
      </c>
      <c r="D111" s="24"/>
      <c r="E111" s="24"/>
      <c r="F111" s="30">
        <v>9138838.7962083798</v>
      </c>
      <c r="G111" s="30">
        <v>9195554.5189279653</v>
      </c>
      <c r="H111" s="30">
        <v>10414069.606558152</v>
      </c>
      <c r="I111" s="30">
        <v>10595261.296296883</v>
      </c>
      <c r="J111" s="30">
        <v>11899491.940249547</v>
      </c>
      <c r="K111" s="30">
        <v>13627955.463216152</v>
      </c>
      <c r="L111" s="30">
        <v>14108833.06190275</v>
      </c>
      <c r="M111" s="30">
        <v>13903767.751767766</v>
      </c>
      <c r="N111" s="30">
        <v>13672400</v>
      </c>
      <c r="O111" s="30">
        <v>13522900</v>
      </c>
      <c r="P111" s="30">
        <v>13701300</v>
      </c>
      <c r="Q111" s="30">
        <v>13938300</v>
      </c>
    </row>
    <row r="112" spans="1:22" s="3" customFormat="1" ht="15.75" x14ac:dyDescent="0.25">
      <c r="A112" s="24"/>
      <c r="C112" s="21" t="s">
        <v>71</v>
      </c>
      <c r="D112" s="21"/>
      <c r="E112" s="21"/>
      <c r="F112" s="4">
        <v>9060200</v>
      </c>
      <c r="G112" s="4">
        <v>9106300</v>
      </c>
      <c r="H112" s="4">
        <v>10317400</v>
      </c>
      <c r="I112" s="4">
        <v>10490700</v>
      </c>
      <c r="J112" s="4">
        <v>11798600</v>
      </c>
      <c r="K112" s="4">
        <v>13520800</v>
      </c>
      <c r="L112" s="4">
        <v>13994000</v>
      </c>
      <c r="M112" s="4">
        <v>13780600</v>
      </c>
      <c r="N112" s="4">
        <v>13554400</v>
      </c>
      <c r="O112" s="4">
        <v>13404900</v>
      </c>
      <c r="P112" s="4">
        <v>13583300</v>
      </c>
      <c r="Q112" s="4">
        <v>13820300</v>
      </c>
    </row>
    <row r="113" spans="1:22" s="3" customFormat="1" ht="15.75" x14ac:dyDescent="0.25">
      <c r="A113" s="24"/>
      <c r="C113" s="21"/>
      <c r="D113" s="21" t="s">
        <v>72</v>
      </c>
      <c r="E113" s="21"/>
      <c r="F113" s="4">
        <v>9052000</v>
      </c>
      <c r="G113" s="4">
        <v>9099200</v>
      </c>
      <c r="H113" s="4">
        <v>10311400</v>
      </c>
      <c r="I113" s="4">
        <v>10486000</v>
      </c>
      <c r="J113" s="4">
        <v>11794500</v>
      </c>
      <c r="K113" s="4">
        <v>13516700</v>
      </c>
      <c r="L113" s="4">
        <v>13990400</v>
      </c>
      <c r="M113" s="4">
        <v>13777600</v>
      </c>
      <c r="N113" s="4">
        <v>13551800</v>
      </c>
      <c r="O113" s="4">
        <v>13402600</v>
      </c>
      <c r="P113" s="4">
        <v>13581300</v>
      </c>
      <c r="Q113" s="4">
        <v>13818500</v>
      </c>
    </row>
    <row r="114" spans="1:22" s="3" customFormat="1" ht="15.75" x14ac:dyDescent="0.25">
      <c r="A114" s="24"/>
      <c r="C114" s="21"/>
      <c r="D114" s="21" t="s">
        <v>73</v>
      </c>
      <c r="E114" s="21"/>
      <c r="F114" s="4">
        <v>8200</v>
      </c>
      <c r="G114" s="4">
        <v>7100</v>
      </c>
      <c r="H114" s="4">
        <v>6000</v>
      </c>
      <c r="I114" s="4">
        <v>4700</v>
      </c>
      <c r="J114" s="4">
        <v>4100</v>
      </c>
      <c r="K114" s="4">
        <v>4100</v>
      </c>
      <c r="L114" s="4">
        <v>3600</v>
      </c>
      <c r="M114" s="4">
        <v>3000</v>
      </c>
      <c r="N114" s="4">
        <v>2600</v>
      </c>
      <c r="O114" s="4">
        <v>2300</v>
      </c>
      <c r="P114" s="4">
        <v>2000</v>
      </c>
      <c r="Q114" s="4">
        <v>1800</v>
      </c>
    </row>
    <row r="115" spans="1:22" s="3" customFormat="1" ht="10.35" customHeight="1" x14ac:dyDescent="0.25">
      <c r="A115" s="24"/>
      <c r="B115" s="21"/>
      <c r="C115" s="21"/>
      <c r="D115" s="21"/>
      <c r="E115" s="21"/>
    </row>
    <row r="116" spans="1:22" s="3" customFormat="1" ht="15.75" x14ac:dyDescent="0.25">
      <c r="A116" s="24"/>
      <c r="C116" s="21" t="s">
        <v>74</v>
      </c>
      <c r="D116" s="21"/>
      <c r="E116" s="21"/>
      <c r="F116" s="4">
        <v>78600</v>
      </c>
      <c r="G116" s="4">
        <v>89300</v>
      </c>
      <c r="H116" s="4">
        <v>96600</v>
      </c>
      <c r="I116" s="4">
        <v>104600</v>
      </c>
      <c r="J116" s="4">
        <v>100900</v>
      </c>
      <c r="K116" s="4">
        <v>107100</v>
      </c>
      <c r="L116" s="4">
        <v>114900</v>
      </c>
      <c r="M116" s="4">
        <v>123100</v>
      </c>
      <c r="N116" s="4">
        <v>118000</v>
      </c>
      <c r="O116" s="4">
        <v>118000</v>
      </c>
      <c r="P116" s="4">
        <v>118000</v>
      </c>
      <c r="Q116" s="4">
        <v>118000</v>
      </c>
    </row>
    <row r="117" spans="1:22" s="3" customFormat="1" ht="15.75" x14ac:dyDescent="0.25">
      <c r="A117" s="24"/>
      <c r="C117" s="21"/>
      <c r="D117" s="21"/>
      <c r="E117" s="21"/>
    </row>
    <row r="118" spans="1:22" s="3" customFormat="1" ht="15.75" x14ac:dyDescent="0.25">
      <c r="A118" s="24"/>
      <c r="C118" s="21" t="s">
        <v>75</v>
      </c>
      <c r="D118" s="21"/>
      <c r="E118" s="21"/>
      <c r="F118" s="4">
        <v>288500</v>
      </c>
      <c r="G118" s="4">
        <v>287800</v>
      </c>
      <c r="H118" s="4">
        <v>288200</v>
      </c>
      <c r="I118" s="4">
        <v>292400</v>
      </c>
      <c r="J118" s="4">
        <v>292800</v>
      </c>
      <c r="K118" s="4">
        <v>301100</v>
      </c>
      <c r="L118" s="4">
        <v>305400</v>
      </c>
      <c r="M118" s="4">
        <v>301700</v>
      </c>
      <c r="N118" s="4">
        <v>298700</v>
      </c>
      <c r="O118" s="4">
        <v>295400</v>
      </c>
      <c r="P118" s="4">
        <v>298300</v>
      </c>
      <c r="Q118" s="4">
        <v>301900</v>
      </c>
    </row>
    <row r="119" spans="1:22" s="3" customFormat="1" ht="15.75" x14ac:dyDescent="0.25">
      <c r="A119" s="24"/>
      <c r="C119" s="21"/>
      <c r="D119" s="21" t="s">
        <v>76</v>
      </c>
      <c r="E119" s="21"/>
      <c r="F119" s="4">
        <v>288300</v>
      </c>
      <c r="G119" s="4">
        <v>287600</v>
      </c>
      <c r="H119" s="4">
        <v>288000</v>
      </c>
      <c r="I119" s="4">
        <v>292300</v>
      </c>
      <c r="J119" s="4">
        <v>292700</v>
      </c>
      <c r="K119" s="4">
        <v>301000</v>
      </c>
      <c r="L119" s="4">
        <v>305300</v>
      </c>
      <c r="M119" s="4">
        <v>301600</v>
      </c>
      <c r="N119" s="4">
        <v>298600</v>
      </c>
      <c r="O119" s="4">
        <v>295400</v>
      </c>
      <c r="P119" s="4">
        <v>298300</v>
      </c>
      <c r="Q119" s="4">
        <v>301900</v>
      </c>
      <c r="R119" s="30"/>
      <c r="S119" s="30"/>
      <c r="T119" s="30"/>
    </row>
    <row r="120" spans="1:22" s="3" customFormat="1" ht="15.75" x14ac:dyDescent="0.25">
      <c r="A120" s="24"/>
      <c r="C120" s="21"/>
      <c r="D120" s="21" t="s">
        <v>77</v>
      </c>
      <c r="E120" s="21"/>
      <c r="F120" s="4">
        <v>200</v>
      </c>
      <c r="G120" s="4">
        <v>200</v>
      </c>
      <c r="H120" s="4">
        <v>200</v>
      </c>
      <c r="I120" s="4">
        <v>100</v>
      </c>
      <c r="J120" s="4">
        <v>100</v>
      </c>
      <c r="K120" s="4">
        <v>100</v>
      </c>
      <c r="L120" s="4">
        <v>100</v>
      </c>
      <c r="M120" s="4">
        <v>100</v>
      </c>
      <c r="N120" s="4">
        <v>100</v>
      </c>
      <c r="O120" s="4">
        <v>0</v>
      </c>
      <c r="P120" s="4">
        <v>0</v>
      </c>
      <c r="Q120" s="4">
        <v>0</v>
      </c>
      <c r="R120" s="30"/>
      <c r="S120" s="30"/>
      <c r="T120" s="30"/>
    </row>
    <row r="121" spans="1:22" s="3" customFormat="1" ht="15.75" x14ac:dyDescent="0.25">
      <c r="A121" s="24"/>
      <c r="C121" s="21"/>
      <c r="D121" s="21"/>
      <c r="E121" s="21"/>
      <c r="R121" s="30"/>
      <c r="S121" s="30"/>
      <c r="T121" s="30"/>
    </row>
    <row r="122" spans="1:22" s="3" customFormat="1" ht="15.75" x14ac:dyDescent="0.25">
      <c r="A122" s="24"/>
      <c r="C122" s="21"/>
      <c r="D122" s="21" t="s">
        <v>78</v>
      </c>
      <c r="E122" s="21"/>
      <c r="F122" s="4">
        <v>216500</v>
      </c>
      <c r="G122" s="4">
        <v>213900</v>
      </c>
      <c r="H122" s="4">
        <v>213300</v>
      </c>
      <c r="I122" s="4">
        <v>212400</v>
      </c>
      <c r="J122" s="4">
        <v>212700</v>
      </c>
      <c r="K122" s="4">
        <v>218700</v>
      </c>
      <c r="L122" s="4">
        <v>221900</v>
      </c>
      <c r="M122" s="4">
        <v>219200</v>
      </c>
      <c r="N122" s="4">
        <v>217000</v>
      </c>
      <c r="O122" s="4">
        <v>214600</v>
      </c>
      <c r="P122" s="4">
        <v>216700</v>
      </c>
      <c r="Q122" s="4">
        <v>219300</v>
      </c>
      <c r="R122" s="30"/>
      <c r="S122" s="30"/>
      <c r="T122" s="30"/>
    </row>
    <row r="123" spans="1:22" s="3" customFormat="1" ht="15.75" x14ac:dyDescent="0.25">
      <c r="A123" s="24"/>
      <c r="C123" s="21"/>
      <c r="D123" s="21" t="s">
        <v>79</v>
      </c>
      <c r="E123" s="21"/>
      <c r="F123" s="4">
        <v>72000</v>
      </c>
      <c r="G123" s="4">
        <v>73900</v>
      </c>
      <c r="H123" s="4">
        <v>74900</v>
      </c>
      <c r="I123" s="4">
        <v>80000</v>
      </c>
      <c r="J123" s="4">
        <v>80100</v>
      </c>
      <c r="K123" s="4">
        <v>82400</v>
      </c>
      <c r="L123" s="4">
        <v>83500</v>
      </c>
      <c r="M123" s="4">
        <v>82500</v>
      </c>
      <c r="N123" s="4">
        <v>81700</v>
      </c>
      <c r="O123" s="4">
        <v>80800</v>
      </c>
      <c r="P123" s="4">
        <v>81600</v>
      </c>
      <c r="Q123" s="4">
        <v>82600</v>
      </c>
      <c r="R123" s="4"/>
      <c r="S123" s="4"/>
      <c r="T123" s="4"/>
    </row>
    <row r="124" spans="1:22" s="3" customFormat="1" ht="15.75" x14ac:dyDescent="0.25">
      <c r="A124" s="24"/>
      <c r="C124" s="21"/>
      <c r="D124" s="21"/>
      <c r="E124" s="21"/>
      <c r="R124" s="4"/>
      <c r="S124" s="4"/>
      <c r="T124" s="4"/>
    </row>
    <row r="125" spans="1:22" s="3" customFormat="1" ht="15.75" x14ac:dyDescent="0.25">
      <c r="A125" s="24"/>
      <c r="C125" s="21" t="s">
        <v>80</v>
      </c>
      <c r="D125" s="21"/>
      <c r="E125" s="21"/>
      <c r="F125" s="4">
        <v>30210</v>
      </c>
      <c r="G125" s="4">
        <v>30210</v>
      </c>
      <c r="H125" s="4">
        <v>33700</v>
      </c>
      <c r="I125" s="4">
        <v>34180</v>
      </c>
      <c r="J125" s="4">
        <v>38460</v>
      </c>
      <c r="K125" s="4">
        <v>42980</v>
      </c>
      <c r="L125" s="4">
        <v>44330</v>
      </c>
      <c r="M125" s="4">
        <v>43810</v>
      </c>
      <c r="N125" s="4">
        <v>43930</v>
      </c>
      <c r="O125" s="4">
        <v>43920</v>
      </c>
      <c r="P125" s="4">
        <v>44070</v>
      </c>
      <c r="Q125" s="4">
        <v>44310</v>
      </c>
      <c r="R125" s="4"/>
      <c r="S125" s="4"/>
      <c r="T125" s="4"/>
    </row>
    <row r="126" spans="1:22" s="3" customFormat="1" ht="15.75" x14ac:dyDescent="0.25">
      <c r="A126" s="24"/>
      <c r="C126" s="21"/>
      <c r="D126" s="21" t="s">
        <v>81</v>
      </c>
      <c r="E126" s="21"/>
      <c r="F126" s="4">
        <v>30200</v>
      </c>
      <c r="G126" s="4">
        <v>30210</v>
      </c>
      <c r="H126" s="4">
        <v>33700</v>
      </c>
      <c r="I126" s="4">
        <v>34180</v>
      </c>
      <c r="J126" s="4">
        <v>38460</v>
      </c>
      <c r="K126" s="4">
        <v>42980</v>
      </c>
      <c r="L126" s="4">
        <v>44330</v>
      </c>
      <c r="M126" s="4">
        <v>43810</v>
      </c>
      <c r="N126" s="4">
        <v>43930</v>
      </c>
      <c r="O126" s="4">
        <v>43920</v>
      </c>
      <c r="P126" s="4">
        <v>44070</v>
      </c>
      <c r="Q126" s="4">
        <v>44310</v>
      </c>
      <c r="R126" s="4"/>
      <c r="S126" s="4"/>
      <c r="T126" s="4"/>
    </row>
    <row r="127" spans="1:22" s="3" customFormat="1" ht="15.75" x14ac:dyDescent="0.25">
      <c r="A127" s="24"/>
      <c r="C127" s="21"/>
      <c r="D127" s="21" t="s">
        <v>82</v>
      </c>
      <c r="E127" s="21"/>
      <c r="F127" s="4">
        <v>36290</v>
      </c>
      <c r="G127" s="4">
        <v>35860</v>
      </c>
      <c r="H127" s="4">
        <v>35370</v>
      </c>
      <c r="I127" s="4">
        <v>35700</v>
      </c>
      <c r="J127" s="4">
        <v>39710</v>
      </c>
      <c r="K127" s="4">
        <v>43190</v>
      </c>
      <c r="L127" s="4">
        <v>43890</v>
      </c>
      <c r="M127" s="4">
        <v>44900</v>
      </c>
      <c r="N127" s="4">
        <v>45440</v>
      </c>
      <c r="O127" s="4">
        <v>46100</v>
      </c>
      <c r="P127" s="4">
        <v>46620</v>
      </c>
      <c r="Q127" s="4">
        <v>47160</v>
      </c>
      <c r="R127" s="11"/>
      <c r="S127" s="11"/>
      <c r="T127" s="11"/>
      <c r="U127" s="6"/>
      <c r="V127" s="6"/>
    </row>
    <row r="128" spans="1:22" s="3" customFormat="1" ht="12" customHeight="1" x14ac:dyDescent="0.25">
      <c r="A128" s="24"/>
      <c r="B128" s="21"/>
      <c r="C128" s="21"/>
      <c r="D128" s="21"/>
      <c r="E128" s="21"/>
      <c r="R128" s="11"/>
      <c r="S128" s="11"/>
      <c r="T128" s="11"/>
      <c r="U128" s="6"/>
      <c r="V128" s="6"/>
    </row>
    <row r="129" spans="1:22" s="3" customFormat="1" ht="13.5" customHeight="1" x14ac:dyDescent="0.25">
      <c r="A129" s="24"/>
      <c r="B129" s="21"/>
      <c r="C129" s="21"/>
      <c r="D129" s="21" t="s">
        <v>83</v>
      </c>
      <c r="E129" s="21"/>
      <c r="F129" s="4">
        <v>30830</v>
      </c>
      <c r="G129" s="4">
        <v>30810</v>
      </c>
      <c r="H129" s="4">
        <v>34370</v>
      </c>
      <c r="I129" s="4">
        <v>34600</v>
      </c>
      <c r="J129" s="4">
        <v>39230</v>
      </c>
      <c r="K129" s="4">
        <v>43840</v>
      </c>
      <c r="L129" s="4">
        <v>45220</v>
      </c>
      <c r="M129" s="4">
        <v>44690</v>
      </c>
      <c r="N129" s="4">
        <v>44810</v>
      </c>
      <c r="O129" s="4">
        <v>44800</v>
      </c>
      <c r="P129" s="4">
        <v>44950</v>
      </c>
      <c r="Q129" s="4">
        <v>45200</v>
      </c>
      <c r="R129" s="11"/>
      <c r="S129" s="11"/>
      <c r="T129" s="11"/>
      <c r="U129" s="6"/>
      <c r="V129" s="6"/>
    </row>
    <row r="130" spans="1:22" s="3" customFormat="1" ht="16.5" customHeight="1" x14ac:dyDescent="0.25">
      <c r="A130" s="24"/>
      <c r="B130" s="21"/>
      <c r="C130" s="21"/>
      <c r="D130" s="21" t="s">
        <v>84</v>
      </c>
      <c r="E130" s="21"/>
      <c r="F130" s="4">
        <v>28330</v>
      </c>
      <c r="G130" s="4">
        <v>28500</v>
      </c>
      <c r="H130" s="4">
        <v>31750</v>
      </c>
      <c r="I130" s="4">
        <v>33070</v>
      </c>
      <c r="J130" s="4">
        <v>36440</v>
      </c>
      <c r="K130" s="4">
        <v>40680</v>
      </c>
      <c r="L130" s="4">
        <v>41930</v>
      </c>
      <c r="M130" s="4">
        <v>41450</v>
      </c>
      <c r="N130" s="4">
        <v>41590</v>
      </c>
      <c r="O130" s="4">
        <v>41620</v>
      </c>
      <c r="P130" s="4">
        <v>41770</v>
      </c>
      <c r="Q130" s="4">
        <v>41970</v>
      </c>
      <c r="R130" s="11"/>
      <c r="S130" s="11"/>
      <c r="T130" s="11"/>
      <c r="U130" s="6"/>
      <c r="V130" s="6"/>
    </row>
    <row r="131" spans="1:22" s="3" customFormat="1" ht="10.35" customHeight="1" x14ac:dyDescent="0.25">
      <c r="A131" s="24"/>
      <c r="B131" s="21"/>
      <c r="C131" s="21"/>
      <c r="D131" s="21"/>
      <c r="E131" s="21"/>
      <c r="R131" s="11"/>
      <c r="S131" s="11"/>
      <c r="T131" s="11"/>
      <c r="U131" s="6"/>
      <c r="V131" s="6"/>
    </row>
    <row r="132" spans="1:22" s="3" customFormat="1" ht="15.75" x14ac:dyDescent="0.25">
      <c r="A132" s="24"/>
      <c r="C132" s="21" t="s">
        <v>85</v>
      </c>
      <c r="D132" s="21"/>
      <c r="E132" s="21"/>
      <c r="F132" s="34">
        <v>1.0397006</v>
      </c>
      <c r="G132" s="34">
        <v>1.0471235000000001</v>
      </c>
      <c r="H132" s="34">
        <v>1.062603</v>
      </c>
      <c r="I132" s="34">
        <v>1.0496233800000001</v>
      </c>
      <c r="J132" s="34">
        <v>1.0475165500000001</v>
      </c>
      <c r="K132" s="34">
        <v>1.0448966</v>
      </c>
      <c r="L132" s="34">
        <v>1.0338592499999999</v>
      </c>
      <c r="M132" s="34">
        <v>1.0427704</v>
      </c>
      <c r="N132" s="34">
        <v>1.0329999999999999</v>
      </c>
      <c r="O132" s="34">
        <v>1.0329999999999999</v>
      </c>
      <c r="P132" s="34">
        <v>1.0329999999999999</v>
      </c>
      <c r="Q132" s="34">
        <v>1.0329999999999999</v>
      </c>
      <c r="R132" s="11"/>
      <c r="S132" s="11"/>
      <c r="T132" s="11"/>
      <c r="U132" s="6"/>
      <c r="V132" s="6"/>
    </row>
    <row r="133" spans="1:22" s="3" customFormat="1" ht="12.75" customHeight="1" x14ac:dyDescent="0.25">
      <c r="A133" s="24"/>
      <c r="C133" s="21"/>
      <c r="D133" s="21"/>
      <c r="E133" s="21"/>
      <c r="R133" s="11"/>
      <c r="S133" s="11"/>
      <c r="T133" s="11"/>
      <c r="U133" s="6"/>
      <c r="V133" s="6"/>
    </row>
    <row r="134" spans="1:22" s="3" customFormat="1" ht="15.75" x14ac:dyDescent="0.25">
      <c r="A134" s="24"/>
      <c r="C134" s="21" t="s">
        <v>86</v>
      </c>
      <c r="D134" s="21"/>
      <c r="E134" s="21"/>
      <c r="F134" s="4">
        <v>2800</v>
      </c>
      <c r="G134" s="4">
        <v>3000</v>
      </c>
      <c r="H134" s="4">
        <v>2900</v>
      </c>
      <c r="I134" s="4">
        <v>3100</v>
      </c>
      <c r="J134" s="4">
        <v>3300</v>
      </c>
      <c r="K134" s="4">
        <v>3500</v>
      </c>
      <c r="L134" s="4">
        <v>3600</v>
      </c>
      <c r="M134" s="4">
        <v>3600</v>
      </c>
      <c r="N134" s="4">
        <v>3600</v>
      </c>
      <c r="O134" s="4">
        <v>3600</v>
      </c>
      <c r="P134" s="4">
        <v>3600</v>
      </c>
      <c r="Q134" s="4">
        <v>3600</v>
      </c>
      <c r="R134" s="11"/>
      <c r="S134" s="11"/>
      <c r="T134" s="11"/>
      <c r="U134" s="6"/>
      <c r="V134" s="6"/>
    </row>
    <row r="135" spans="1:22" s="3" customFormat="1" ht="19.5" customHeight="1" x14ac:dyDescent="0.25">
      <c r="A135" s="24"/>
      <c r="B135" s="35"/>
      <c r="C135" s="21" t="s">
        <v>87</v>
      </c>
      <c r="D135" s="21"/>
      <c r="E135" s="21"/>
      <c r="F135" s="4">
        <v>25750</v>
      </c>
      <c r="G135" s="4">
        <v>26740</v>
      </c>
      <c r="H135" s="4">
        <v>28150</v>
      </c>
      <c r="I135" s="4">
        <v>29040</v>
      </c>
      <c r="J135" s="4">
        <v>29410</v>
      </c>
      <c r="K135" s="4">
        <v>29200</v>
      </c>
      <c r="L135" s="4">
        <v>30450</v>
      </c>
      <c r="M135" s="4">
        <v>31570</v>
      </c>
      <c r="N135" s="4">
        <v>31570</v>
      </c>
      <c r="O135" s="4">
        <v>31570</v>
      </c>
      <c r="P135" s="4">
        <v>31570</v>
      </c>
      <c r="Q135" s="4">
        <v>31570</v>
      </c>
      <c r="R135" s="11"/>
      <c r="S135" s="11"/>
      <c r="T135" s="11"/>
      <c r="U135" s="6"/>
      <c r="V135" s="6"/>
    </row>
    <row r="136" spans="1:22" s="7" customFormat="1" ht="9.75" customHeight="1" x14ac:dyDescent="0.25">
      <c r="A136" s="10"/>
      <c r="B136" s="15"/>
      <c r="C136" s="8"/>
      <c r="D136" s="8"/>
      <c r="E136" s="8"/>
      <c r="R136" s="11"/>
      <c r="S136" s="11"/>
      <c r="T136" s="11"/>
      <c r="U136" s="6"/>
      <c r="V136" s="6"/>
    </row>
    <row r="137" spans="1:22" s="3" customFormat="1" ht="16.5" thickBot="1" x14ac:dyDescent="0.3">
      <c r="A137" s="24"/>
      <c r="B137" s="31" t="s">
        <v>88</v>
      </c>
      <c r="C137" s="32"/>
      <c r="D137" s="32"/>
      <c r="E137" s="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11"/>
      <c r="S137" s="11"/>
      <c r="T137" s="11"/>
      <c r="U137" s="6"/>
      <c r="V137" s="6"/>
    </row>
    <row r="138" spans="1:22" s="3" customFormat="1" ht="16.5" thickTop="1" x14ac:dyDescent="0.25">
      <c r="A138" s="24"/>
      <c r="C138" s="24" t="s">
        <v>23</v>
      </c>
      <c r="D138" s="24"/>
      <c r="E138" s="24"/>
      <c r="F138" s="30">
        <v>1081357.4990162195</v>
      </c>
      <c r="G138" s="30">
        <v>1167088.9147651552</v>
      </c>
      <c r="H138" s="30">
        <v>1180149.0847602577</v>
      </c>
      <c r="I138" s="30">
        <v>1204060.3912147128</v>
      </c>
      <c r="J138" s="30">
        <v>1209313.6699016364</v>
      </c>
      <c r="K138" s="30">
        <v>1236838.924301862</v>
      </c>
      <c r="L138" s="30">
        <v>1374801.3867107923</v>
      </c>
      <c r="M138" s="30">
        <v>1592910.8077604051</v>
      </c>
      <c r="N138" s="30">
        <v>1641700</v>
      </c>
      <c r="O138" s="30">
        <v>1693200</v>
      </c>
      <c r="P138" s="30">
        <v>1797100</v>
      </c>
      <c r="Q138" s="30">
        <v>1921700</v>
      </c>
      <c r="R138" s="11"/>
      <c r="S138" s="11"/>
      <c r="T138" s="11"/>
      <c r="U138" s="6"/>
      <c r="V138" s="6"/>
    </row>
    <row r="139" spans="1:22" s="3" customFormat="1" ht="15.75" x14ac:dyDescent="0.25">
      <c r="A139" s="24"/>
      <c r="C139" s="21" t="s">
        <v>89</v>
      </c>
      <c r="D139" s="21"/>
      <c r="E139" s="21"/>
      <c r="F139" s="4">
        <v>1081400</v>
      </c>
      <c r="G139" s="4">
        <v>1167100</v>
      </c>
      <c r="H139" s="4">
        <v>1180100</v>
      </c>
      <c r="I139" s="4">
        <v>1204100</v>
      </c>
      <c r="J139" s="4">
        <v>1209300</v>
      </c>
      <c r="K139" s="4">
        <v>1236800</v>
      </c>
      <c r="L139" s="4">
        <v>1374800</v>
      </c>
      <c r="M139" s="4">
        <v>1592900</v>
      </c>
      <c r="N139" s="4">
        <v>1641700</v>
      </c>
      <c r="O139" s="4">
        <v>1693200</v>
      </c>
      <c r="P139" s="4">
        <v>1797100</v>
      </c>
      <c r="Q139" s="4">
        <v>1921700</v>
      </c>
      <c r="R139" s="11"/>
      <c r="S139" s="11"/>
      <c r="T139" s="11"/>
      <c r="U139" s="6"/>
      <c r="V139" s="6"/>
    </row>
    <row r="140" spans="1:22" s="3" customFormat="1" ht="15.75" x14ac:dyDescent="0.25">
      <c r="A140" s="24"/>
      <c r="C140" s="21"/>
      <c r="D140" s="21"/>
      <c r="E140" s="21" t="s">
        <v>90</v>
      </c>
      <c r="F140" s="4">
        <v>624600</v>
      </c>
      <c r="G140" s="4">
        <v>669900</v>
      </c>
      <c r="H140" s="4">
        <v>698400</v>
      </c>
      <c r="I140" s="4">
        <v>692300</v>
      </c>
      <c r="J140" s="4">
        <v>710900</v>
      </c>
      <c r="K140" s="4">
        <v>739200</v>
      </c>
      <c r="L140" s="4">
        <v>798400</v>
      </c>
      <c r="M140" s="4">
        <v>939500</v>
      </c>
      <c r="N140" s="4">
        <v>951600</v>
      </c>
      <c r="O140" s="4">
        <v>965100</v>
      </c>
      <c r="P140" s="4">
        <v>999900</v>
      </c>
      <c r="Q140" s="4">
        <v>1042400</v>
      </c>
      <c r="R140" s="11"/>
      <c r="S140" s="11"/>
      <c r="T140" s="11"/>
      <c r="U140" s="6"/>
      <c r="V140" s="6"/>
    </row>
    <row r="141" spans="1:22" s="3" customFormat="1" ht="15.75" x14ac:dyDescent="0.25">
      <c r="A141" s="24"/>
      <c r="C141" s="21"/>
      <c r="D141" s="21"/>
      <c r="E141" s="21" t="s">
        <v>91</v>
      </c>
      <c r="F141" s="4">
        <v>456700</v>
      </c>
      <c r="G141" s="4">
        <v>497200</v>
      </c>
      <c r="H141" s="4">
        <v>481700</v>
      </c>
      <c r="I141" s="4">
        <v>511800</v>
      </c>
      <c r="J141" s="4">
        <v>498500</v>
      </c>
      <c r="K141" s="4">
        <v>497600</v>
      </c>
      <c r="L141" s="4">
        <v>576400</v>
      </c>
      <c r="M141" s="4">
        <v>653400</v>
      </c>
      <c r="N141" s="4">
        <v>690000</v>
      </c>
      <c r="O141" s="4">
        <v>728200</v>
      </c>
      <c r="P141" s="4">
        <v>797100</v>
      </c>
      <c r="Q141" s="4">
        <v>879300</v>
      </c>
      <c r="R141" s="11"/>
      <c r="S141" s="11"/>
      <c r="T141" s="11"/>
      <c r="U141" s="6"/>
      <c r="V141" s="6"/>
    </row>
    <row r="142" spans="1:22" s="3" customFormat="1" ht="15.75" x14ac:dyDescent="0.25">
      <c r="A142" s="24"/>
      <c r="C142" s="21"/>
      <c r="D142" s="21"/>
      <c r="E142" s="21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1"/>
      <c r="S142" s="11"/>
      <c r="T142" s="11"/>
      <c r="U142" s="6"/>
      <c r="V142" s="6"/>
    </row>
    <row r="143" spans="1:22" s="3" customFormat="1" ht="15.75" x14ac:dyDescent="0.25">
      <c r="A143" s="24"/>
      <c r="C143" s="21" t="s">
        <v>92</v>
      </c>
      <c r="D143" s="21"/>
      <c r="E143" s="21"/>
      <c r="F143" s="4">
        <v>23600</v>
      </c>
      <c r="G143" s="4">
        <v>24900</v>
      </c>
      <c r="H143" s="4">
        <v>24500</v>
      </c>
      <c r="I143" s="4">
        <v>25600</v>
      </c>
      <c r="J143" s="4">
        <v>25000</v>
      </c>
      <c r="K143" s="4">
        <v>24100</v>
      </c>
      <c r="L143" s="4">
        <v>24900</v>
      </c>
      <c r="M143" s="4">
        <v>26800</v>
      </c>
      <c r="N143" s="4">
        <v>28000</v>
      </c>
      <c r="O143" s="4">
        <v>28900</v>
      </c>
      <c r="P143" s="4">
        <v>30400</v>
      </c>
      <c r="Q143" s="4">
        <v>32000</v>
      </c>
      <c r="R143" s="11"/>
      <c r="S143" s="11"/>
      <c r="T143" s="11"/>
      <c r="U143" s="6"/>
      <c r="V143" s="6"/>
    </row>
    <row r="144" spans="1:22" s="3" customFormat="1" ht="15.75" x14ac:dyDescent="0.25">
      <c r="A144" s="24"/>
      <c r="C144" s="21"/>
      <c r="D144" s="21"/>
      <c r="E144" s="21" t="s">
        <v>93</v>
      </c>
      <c r="F144" s="4">
        <v>6500</v>
      </c>
      <c r="G144" s="4">
        <v>6800</v>
      </c>
      <c r="H144" s="4">
        <v>6700</v>
      </c>
      <c r="I144" s="4">
        <v>6600</v>
      </c>
      <c r="J144" s="4">
        <v>6500</v>
      </c>
      <c r="K144" s="4">
        <v>6400</v>
      </c>
      <c r="L144" s="4">
        <v>6500</v>
      </c>
      <c r="M144" s="4">
        <v>7400</v>
      </c>
      <c r="N144" s="4">
        <v>7500</v>
      </c>
      <c r="O144" s="4">
        <v>7500</v>
      </c>
      <c r="P144" s="4">
        <v>7600</v>
      </c>
      <c r="Q144" s="4">
        <v>7700</v>
      </c>
      <c r="R144" s="11"/>
      <c r="S144" s="11"/>
      <c r="T144" s="11"/>
      <c r="U144" s="6"/>
      <c r="V144" s="6"/>
    </row>
    <row r="145" spans="1:22" s="3" customFormat="1" ht="15.75" x14ac:dyDescent="0.25">
      <c r="A145" s="24"/>
      <c r="C145" s="21"/>
      <c r="D145" s="21"/>
      <c r="E145" s="21" t="s">
        <v>94</v>
      </c>
      <c r="F145" s="4">
        <v>17000</v>
      </c>
      <c r="G145" s="4">
        <v>18100</v>
      </c>
      <c r="H145" s="4">
        <v>17800</v>
      </c>
      <c r="I145" s="4">
        <v>19000</v>
      </c>
      <c r="J145" s="4">
        <v>18500</v>
      </c>
      <c r="K145" s="4">
        <v>17700</v>
      </c>
      <c r="L145" s="4">
        <v>18400</v>
      </c>
      <c r="M145" s="4">
        <v>19400</v>
      </c>
      <c r="N145" s="4">
        <v>20500</v>
      </c>
      <c r="O145" s="4">
        <v>21400</v>
      </c>
      <c r="P145" s="4">
        <v>22800</v>
      </c>
      <c r="Q145" s="4">
        <v>24300</v>
      </c>
      <c r="R145" s="11"/>
      <c r="S145" s="11"/>
      <c r="T145" s="11"/>
      <c r="U145" s="6"/>
      <c r="V145" s="6"/>
    </row>
    <row r="146" spans="1:22" s="3" customFormat="1" ht="15.75" x14ac:dyDescent="0.25">
      <c r="A146" s="24"/>
      <c r="C146" s="21"/>
      <c r="D146" s="21"/>
      <c r="E146" s="21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1"/>
      <c r="S146" s="11"/>
      <c r="T146" s="11"/>
      <c r="U146" s="6"/>
      <c r="V146" s="6"/>
    </row>
    <row r="147" spans="1:22" s="3" customFormat="1" ht="15.75" x14ac:dyDescent="0.25">
      <c r="A147" s="24"/>
      <c r="C147" s="21" t="s">
        <v>95</v>
      </c>
      <c r="D147" s="21"/>
      <c r="E147" s="21"/>
      <c r="F147" s="4">
        <v>42690</v>
      </c>
      <c r="G147" s="4">
        <v>43530</v>
      </c>
      <c r="H147" s="4">
        <v>44290</v>
      </c>
      <c r="I147" s="4">
        <v>43980</v>
      </c>
      <c r="J147" s="4">
        <v>45310</v>
      </c>
      <c r="K147" s="4">
        <v>48610</v>
      </c>
      <c r="L147" s="4">
        <v>52500</v>
      </c>
      <c r="M147" s="4">
        <v>55400</v>
      </c>
      <c r="N147" s="4">
        <v>55860</v>
      </c>
      <c r="O147" s="4">
        <v>55860</v>
      </c>
      <c r="P147" s="4">
        <v>56440</v>
      </c>
      <c r="Q147" s="4">
        <v>57240</v>
      </c>
      <c r="R147" s="11"/>
      <c r="S147" s="11"/>
      <c r="T147" s="11"/>
      <c r="U147" s="6"/>
      <c r="V147" s="6"/>
    </row>
    <row r="148" spans="1:22" s="3" customFormat="1" ht="15.75" x14ac:dyDescent="0.25">
      <c r="A148" s="24"/>
      <c r="C148" s="21"/>
      <c r="D148" s="21"/>
      <c r="E148" s="21" t="s">
        <v>96</v>
      </c>
      <c r="F148" s="4">
        <v>89070</v>
      </c>
      <c r="G148" s="4">
        <v>91720</v>
      </c>
      <c r="H148" s="4">
        <v>95600</v>
      </c>
      <c r="I148" s="4">
        <v>98170</v>
      </c>
      <c r="J148" s="4">
        <v>102640</v>
      </c>
      <c r="K148" s="4">
        <v>109630</v>
      </c>
      <c r="L148" s="4">
        <v>117000</v>
      </c>
      <c r="M148" s="4">
        <v>118990</v>
      </c>
      <c r="N148" s="4">
        <v>121200</v>
      </c>
      <c r="O148" s="4">
        <v>122470</v>
      </c>
      <c r="P148" s="4">
        <v>125430</v>
      </c>
      <c r="Q148" s="4">
        <v>128910</v>
      </c>
      <c r="R148" s="11"/>
      <c r="S148" s="11"/>
      <c r="T148" s="11"/>
      <c r="U148" s="6"/>
      <c r="V148" s="6"/>
    </row>
    <row r="149" spans="1:22" s="3" customFormat="1" ht="15.75" x14ac:dyDescent="0.25">
      <c r="A149" s="24"/>
      <c r="C149" s="21"/>
      <c r="D149" s="21"/>
      <c r="E149" s="21" t="s">
        <v>97</v>
      </c>
      <c r="F149" s="4">
        <v>24930</v>
      </c>
      <c r="G149" s="4">
        <v>25490</v>
      </c>
      <c r="H149" s="4">
        <v>24910</v>
      </c>
      <c r="I149" s="4">
        <v>25180</v>
      </c>
      <c r="J149" s="4">
        <v>25220</v>
      </c>
      <c r="K149" s="4">
        <v>26610</v>
      </c>
      <c r="L149" s="4">
        <v>29770</v>
      </c>
      <c r="M149" s="4">
        <v>31330</v>
      </c>
      <c r="N149" s="4">
        <v>32040</v>
      </c>
      <c r="O149" s="4">
        <v>32460</v>
      </c>
      <c r="P149" s="4">
        <v>33400</v>
      </c>
      <c r="Q149" s="4">
        <v>34500</v>
      </c>
      <c r="R149" s="11"/>
      <c r="S149" s="11"/>
      <c r="T149" s="11"/>
      <c r="U149" s="6"/>
      <c r="V149" s="6"/>
    </row>
    <row r="150" spans="1:22" s="3" customFormat="1" ht="15.75" x14ac:dyDescent="0.25">
      <c r="A150" s="24"/>
      <c r="C150" s="71"/>
      <c r="D150" s="71"/>
      <c r="E150" s="71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R150" s="11"/>
      <c r="S150" s="11"/>
      <c r="T150" s="11"/>
      <c r="U150" s="6"/>
      <c r="V150" s="6"/>
    </row>
    <row r="151" spans="1:22" s="3" customFormat="1" ht="25.35" customHeight="1" x14ac:dyDescent="0.25">
      <c r="A151" s="24"/>
      <c r="B151" s="35"/>
      <c r="C151" s="70" t="s">
        <v>98</v>
      </c>
      <c r="D151" s="70"/>
      <c r="E151" s="70"/>
      <c r="F151" s="34">
        <v>1.0753569999999999</v>
      </c>
      <c r="G151" s="34">
        <v>1.0782240000000001</v>
      </c>
      <c r="H151" s="34">
        <v>1.086652</v>
      </c>
      <c r="I151" s="34">
        <v>1.0710249999999999</v>
      </c>
      <c r="J151" s="34">
        <v>1.0661670000000001</v>
      </c>
      <c r="K151" s="34">
        <v>1.0569869999999999</v>
      </c>
      <c r="L151" s="34">
        <v>1.050726</v>
      </c>
      <c r="M151" s="34">
        <v>1.07348</v>
      </c>
      <c r="N151" s="34">
        <v>1.048</v>
      </c>
      <c r="O151" s="34">
        <v>1.048</v>
      </c>
      <c r="P151" s="34">
        <v>1.048</v>
      </c>
      <c r="Q151" s="3">
        <v>1.048</v>
      </c>
      <c r="R151" s="11"/>
      <c r="S151" s="11"/>
      <c r="T151" s="11"/>
      <c r="U151" s="6"/>
      <c r="V151" s="6"/>
    </row>
    <row r="152" spans="1:22" s="3" customFormat="1" ht="15.75" x14ac:dyDescent="0.25">
      <c r="A152" s="24"/>
      <c r="B152" s="35"/>
      <c r="C152" s="21"/>
      <c r="D152" s="21"/>
      <c r="E152" s="21"/>
      <c r="R152" s="4"/>
      <c r="S152" s="4"/>
      <c r="T152" s="4"/>
      <c r="U152" s="1"/>
      <c r="V152" s="1"/>
    </row>
    <row r="153" spans="1:22" s="3" customFormat="1" ht="15.75" x14ac:dyDescent="0.25">
      <c r="A153" s="24"/>
      <c r="B153" s="35"/>
      <c r="C153" s="21" t="s">
        <v>92</v>
      </c>
      <c r="D153" s="21"/>
      <c r="E153" s="21"/>
      <c r="R153" s="4"/>
      <c r="S153" s="4"/>
      <c r="T153" s="4"/>
    </row>
    <row r="154" spans="1:22" s="3" customFormat="1" ht="15.75" x14ac:dyDescent="0.25">
      <c r="A154" s="24"/>
      <c r="B154" s="35"/>
      <c r="C154" s="21"/>
      <c r="D154" s="21"/>
      <c r="E154" s="21" t="s">
        <v>99</v>
      </c>
      <c r="F154" s="4">
        <v>13100</v>
      </c>
      <c r="G154" s="4">
        <v>13900</v>
      </c>
      <c r="H154" s="4">
        <v>13800</v>
      </c>
      <c r="I154" s="4">
        <v>14500</v>
      </c>
      <c r="J154" s="4">
        <v>14200</v>
      </c>
      <c r="K154" s="4">
        <v>13600</v>
      </c>
      <c r="L154" s="4">
        <v>14200</v>
      </c>
      <c r="M154" s="4">
        <v>15400</v>
      </c>
      <c r="N154" s="4">
        <v>16100</v>
      </c>
      <c r="O154" s="4">
        <v>16600</v>
      </c>
      <c r="P154" s="4">
        <v>17500</v>
      </c>
      <c r="Q154" s="4">
        <v>18500</v>
      </c>
      <c r="R154" s="4"/>
      <c r="S154" s="4"/>
      <c r="T154" s="4"/>
    </row>
    <row r="155" spans="1:22" s="3" customFormat="1" ht="15.75" x14ac:dyDescent="0.25">
      <c r="A155" s="24"/>
      <c r="B155" s="35"/>
      <c r="C155" s="21"/>
      <c r="D155" s="21"/>
      <c r="E155" s="21" t="s">
        <v>100</v>
      </c>
      <c r="F155" s="4">
        <v>10500</v>
      </c>
      <c r="G155" s="4">
        <v>11000</v>
      </c>
      <c r="H155" s="4">
        <v>10700</v>
      </c>
      <c r="I155" s="4">
        <v>11100</v>
      </c>
      <c r="J155" s="4">
        <v>10800</v>
      </c>
      <c r="K155" s="4">
        <v>10500</v>
      </c>
      <c r="L155" s="4">
        <v>10700</v>
      </c>
      <c r="M155" s="4">
        <v>11400</v>
      </c>
      <c r="N155" s="4">
        <v>11900</v>
      </c>
      <c r="O155" s="4">
        <v>12300</v>
      </c>
      <c r="P155" s="4">
        <v>12900</v>
      </c>
      <c r="Q155" s="4">
        <v>13500</v>
      </c>
      <c r="R155" s="34"/>
      <c r="S155" s="34"/>
      <c r="T155" s="34"/>
    </row>
    <row r="156" spans="1:22" s="3" customFormat="1" ht="15.75" x14ac:dyDescent="0.25">
      <c r="A156" s="24"/>
      <c r="B156" s="35"/>
      <c r="C156" s="21" t="s">
        <v>101</v>
      </c>
      <c r="D156" s="21"/>
      <c r="E156" s="21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22" s="3" customFormat="1" ht="15.75" x14ac:dyDescent="0.25">
      <c r="A157" s="24"/>
      <c r="B157" s="35"/>
      <c r="C157" s="21"/>
      <c r="D157" s="21"/>
      <c r="E157" s="21" t="s">
        <v>99</v>
      </c>
      <c r="F157" s="4">
        <v>47800</v>
      </c>
      <c r="G157" s="4">
        <v>48600</v>
      </c>
      <c r="H157" s="4">
        <v>50700</v>
      </c>
      <c r="I157" s="4">
        <v>48800</v>
      </c>
      <c r="J157" s="4">
        <v>50300</v>
      </c>
      <c r="K157" s="4">
        <v>52500</v>
      </c>
      <c r="L157" s="4">
        <v>57600</v>
      </c>
      <c r="M157" s="4">
        <v>60800</v>
      </c>
      <c r="N157" s="4">
        <v>61700</v>
      </c>
      <c r="O157" s="4">
        <v>61300</v>
      </c>
      <c r="P157" s="4">
        <v>60400</v>
      </c>
      <c r="Q157" s="4">
        <v>60200</v>
      </c>
    </row>
    <row r="158" spans="1:22" s="3" customFormat="1" ht="15.75" x14ac:dyDescent="0.25">
      <c r="A158" s="24"/>
      <c r="B158" s="35"/>
      <c r="C158" s="21"/>
      <c r="D158" s="21"/>
      <c r="E158" s="21" t="s">
        <v>100</v>
      </c>
      <c r="F158" s="4">
        <v>35900</v>
      </c>
      <c r="G158" s="4">
        <v>36000</v>
      </c>
      <c r="H158" s="4">
        <v>36700</v>
      </c>
      <c r="I158" s="4">
        <v>34900</v>
      </c>
      <c r="J158" s="4">
        <v>35400</v>
      </c>
      <c r="K158" s="4">
        <v>36200</v>
      </c>
      <c r="L158" s="4">
        <v>39300</v>
      </c>
      <c r="M158" s="4">
        <v>41800</v>
      </c>
      <c r="N158" s="4">
        <v>42800</v>
      </c>
      <c r="O158" s="4">
        <v>42600</v>
      </c>
      <c r="P158" s="4">
        <v>42200</v>
      </c>
      <c r="Q158" s="4">
        <v>42200</v>
      </c>
      <c r="R158" s="4"/>
      <c r="S158" s="4"/>
      <c r="T158" s="4"/>
    </row>
    <row r="159" spans="1:22" s="3" customFormat="1" ht="15.75" x14ac:dyDescent="0.25">
      <c r="A159" s="24"/>
      <c r="B159" s="35"/>
      <c r="C159" s="21" t="s">
        <v>102</v>
      </c>
      <c r="D159" s="21"/>
      <c r="E159" s="21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2" s="3" customFormat="1" ht="15.75" x14ac:dyDescent="0.25">
      <c r="A160" s="24"/>
      <c r="B160" s="35"/>
      <c r="C160" s="21"/>
      <c r="D160" s="21"/>
      <c r="E160" s="21" t="s">
        <v>99</v>
      </c>
      <c r="F160" s="4">
        <v>677000</v>
      </c>
      <c r="G160" s="4">
        <v>738000</v>
      </c>
      <c r="H160" s="4">
        <v>757000</v>
      </c>
      <c r="I160" s="4">
        <v>778000</v>
      </c>
      <c r="J160" s="4">
        <v>786000</v>
      </c>
      <c r="K160" s="4">
        <v>808000</v>
      </c>
      <c r="L160" s="4">
        <v>906000</v>
      </c>
      <c r="M160" s="4">
        <v>1056000</v>
      </c>
      <c r="N160" s="4">
        <v>1084000</v>
      </c>
      <c r="O160" s="4">
        <v>1116000</v>
      </c>
      <c r="P160" s="4">
        <v>1187000</v>
      </c>
      <c r="Q160" s="4">
        <v>1270000</v>
      </c>
    </row>
    <row r="161" spans="1:22" s="3" customFormat="1" ht="15.75" x14ac:dyDescent="0.25">
      <c r="A161" s="24"/>
      <c r="B161" s="35"/>
      <c r="C161" s="21"/>
      <c r="D161" s="21"/>
      <c r="E161" s="21" t="s">
        <v>100</v>
      </c>
      <c r="F161" s="4">
        <v>404000</v>
      </c>
      <c r="G161" s="4">
        <v>429000</v>
      </c>
      <c r="H161" s="4">
        <v>423000</v>
      </c>
      <c r="I161" s="4">
        <v>426000</v>
      </c>
      <c r="J161" s="4">
        <v>423000</v>
      </c>
      <c r="K161" s="4">
        <v>429000</v>
      </c>
      <c r="L161" s="4">
        <v>469000</v>
      </c>
      <c r="M161" s="4">
        <v>537000</v>
      </c>
      <c r="N161" s="4">
        <v>557000</v>
      </c>
      <c r="O161" s="4">
        <v>578000</v>
      </c>
      <c r="P161" s="4">
        <v>611000</v>
      </c>
      <c r="Q161" s="4">
        <v>652000</v>
      </c>
      <c r="R161" s="4"/>
      <c r="S161" s="4"/>
      <c r="T161" s="4"/>
    </row>
    <row r="162" spans="1:22" ht="15.75" x14ac:dyDescent="0.25">
      <c r="A162" s="10"/>
      <c r="B162" s="15"/>
      <c r="C162" s="8"/>
      <c r="D162" s="8"/>
      <c r="E162" s="8"/>
      <c r="F162" s="11"/>
      <c r="G162" s="11"/>
      <c r="H162" s="11"/>
      <c r="I162" s="11"/>
      <c r="J162" s="11"/>
      <c r="K162" s="11"/>
      <c r="N162" s="11"/>
      <c r="O162" s="11"/>
      <c r="P162" s="11"/>
      <c r="Q162" s="11"/>
      <c r="R162" s="4"/>
      <c r="S162" s="4"/>
      <c r="T162" s="4"/>
      <c r="U162" s="3"/>
      <c r="V162" s="3"/>
    </row>
    <row r="163" spans="1:22" ht="16.5" thickBot="1" x14ac:dyDescent="0.25">
      <c r="A163" s="16"/>
      <c r="B163" s="31" t="s">
        <v>103</v>
      </c>
      <c r="C163" s="32"/>
      <c r="D163" s="32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"/>
      <c r="S163" s="3"/>
      <c r="T163" s="3"/>
      <c r="U163" s="3"/>
      <c r="V163" s="3"/>
    </row>
    <row r="164" spans="1:22" ht="16.5" thickTop="1" x14ac:dyDescent="0.25">
      <c r="B164" s="24"/>
      <c r="C164" s="24" t="s">
        <v>23</v>
      </c>
      <c r="D164" s="24"/>
      <c r="E164" s="24"/>
      <c r="F164" s="30"/>
      <c r="G164" s="30"/>
      <c r="H164" s="30"/>
      <c r="I164" s="37">
        <v>2035000</v>
      </c>
      <c r="J164" s="30">
        <v>6133000</v>
      </c>
      <c r="K164" s="30">
        <v>6051000</v>
      </c>
      <c r="L164" s="30">
        <v>5960000</v>
      </c>
      <c r="M164" s="30">
        <v>5953226</v>
      </c>
      <c r="N164" s="30">
        <v>5784000</v>
      </c>
      <c r="O164" s="30">
        <v>5762000</v>
      </c>
      <c r="P164" s="30">
        <v>5743000</v>
      </c>
      <c r="Q164" s="30">
        <v>5733000</v>
      </c>
      <c r="R164" s="4"/>
      <c r="S164" s="4"/>
      <c r="T164" s="4"/>
      <c r="U164" s="3"/>
      <c r="V164" s="3"/>
    </row>
    <row r="165" spans="1:22" ht="15.75" x14ac:dyDescent="0.25">
      <c r="B165" s="21"/>
      <c r="C165" s="21"/>
      <c r="D165" s="21"/>
      <c r="E165" s="21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3"/>
    </row>
    <row r="166" spans="1:22" ht="18.75" x14ac:dyDescent="0.25">
      <c r="B166" s="21"/>
      <c r="C166" s="21" t="s">
        <v>104</v>
      </c>
      <c r="D166" s="21"/>
      <c r="E166" s="24"/>
      <c r="F166" s="38"/>
      <c r="G166" s="38"/>
      <c r="H166" s="38"/>
      <c r="I166" s="38">
        <v>0.57899999999999996</v>
      </c>
      <c r="J166" s="38">
        <v>0.57699999999999996</v>
      </c>
      <c r="K166" s="38">
        <v>0.57399999999999995</v>
      </c>
      <c r="L166" s="38">
        <v>0.56899999999999995</v>
      </c>
      <c r="M166" s="38">
        <v>0.56200000000000006</v>
      </c>
      <c r="N166" s="38">
        <v>0.55900000000000005</v>
      </c>
      <c r="O166" s="38">
        <v>0.55300000000000005</v>
      </c>
      <c r="P166" s="38">
        <v>0.54600000000000004</v>
      </c>
      <c r="Q166" s="38">
        <v>0.54</v>
      </c>
      <c r="R166" s="3"/>
      <c r="S166" s="3"/>
      <c r="T166" s="3"/>
      <c r="U166" s="3"/>
      <c r="V166" s="3"/>
    </row>
    <row r="167" spans="1:22" ht="15.75" x14ac:dyDescent="0.25">
      <c r="B167" s="3"/>
      <c r="C167" s="3"/>
      <c r="D167" s="21" t="s">
        <v>99</v>
      </c>
      <c r="E167" s="21"/>
      <c r="F167" s="38"/>
      <c r="G167" s="38"/>
      <c r="H167" s="38"/>
      <c r="I167" s="38">
        <v>0.67500000000000004</v>
      </c>
      <c r="J167" s="38">
        <v>0.67800000000000005</v>
      </c>
      <c r="K167" s="38">
        <v>0.67900000000000005</v>
      </c>
      <c r="L167" s="38">
        <v>0.67900000000000005</v>
      </c>
      <c r="M167" s="38">
        <v>0.67700000000000005</v>
      </c>
      <c r="N167" s="38">
        <v>0.67700000000000005</v>
      </c>
      <c r="O167" s="38">
        <v>0.67400000000000004</v>
      </c>
      <c r="P167" s="38">
        <v>0.67200000000000004</v>
      </c>
      <c r="Q167" s="38">
        <v>0.66900000000000004</v>
      </c>
      <c r="R167" s="7"/>
      <c r="S167" s="7"/>
      <c r="T167" s="7"/>
      <c r="U167" s="7"/>
      <c r="V167" s="7"/>
    </row>
    <row r="168" spans="1:22" ht="15.75" x14ac:dyDescent="0.25">
      <c r="B168" s="3"/>
      <c r="C168" s="3"/>
      <c r="D168" s="21" t="s">
        <v>100</v>
      </c>
      <c r="E168" s="21"/>
      <c r="F168" s="38"/>
      <c r="G168" s="38"/>
      <c r="H168" s="38"/>
      <c r="I168" s="38">
        <v>0.47399999999999998</v>
      </c>
      <c r="J168" s="38">
        <v>0.46600000000000003</v>
      </c>
      <c r="K168" s="38">
        <v>0.45800000000000002</v>
      </c>
      <c r="L168" s="38">
        <v>0.44600000000000001</v>
      </c>
      <c r="M168" s="38">
        <v>0.435</v>
      </c>
      <c r="N168" s="38">
        <v>0.42899999999999999</v>
      </c>
      <c r="O168" s="38">
        <v>0.41799999999999998</v>
      </c>
      <c r="P168" s="38">
        <v>0.40799999999999997</v>
      </c>
      <c r="Q168" s="38">
        <v>0.39800000000000002</v>
      </c>
    </row>
    <row r="169" spans="1:22" ht="15.75" x14ac:dyDescent="0.25">
      <c r="B169" s="21"/>
      <c r="C169" s="21"/>
      <c r="D169" s="21"/>
      <c r="E169" s="21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22" ht="15.75" x14ac:dyDescent="0.25">
      <c r="B170" s="21"/>
      <c r="C170" s="21" t="s">
        <v>105</v>
      </c>
      <c r="D170" s="21"/>
      <c r="E170" s="21"/>
      <c r="F170" s="4"/>
      <c r="G170" s="3"/>
      <c r="H170" s="3"/>
      <c r="I170" s="4">
        <v>1249300</v>
      </c>
      <c r="J170" s="4">
        <v>1262900</v>
      </c>
      <c r="K170" s="4">
        <v>1234200</v>
      </c>
      <c r="L170" s="4">
        <v>1233600</v>
      </c>
      <c r="M170" s="4">
        <v>1235600</v>
      </c>
      <c r="N170" s="4">
        <v>1195300</v>
      </c>
      <c r="O170" s="4">
        <v>1195000</v>
      </c>
      <c r="P170" s="4">
        <v>1195000</v>
      </c>
      <c r="Q170" s="4">
        <v>1196200</v>
      </c>
    </row>
    <row r="171" spans="1:22" ht="15.75" x14ac:dyDescent="0.25">
      <c r="B171" s="21"/>
      <c r="C171" s="21"/>
      <c r="D171" s="21" t="s">
        <v>99</v>
      </c>
      <c r="E171" s="21"/>
      <c r="F171" s="4"/>
      <c r="G171" s="4"/>
      <c r="H171" s="4"/>
      <c r="I171" s="4">
        <v>761600</v>
      </c>
      <c r="J171" s="4">
        <v>776300</v>
      </c>
      <c r="K171" s="4">
        <v>765400</v>
      </c>
      <c r="L171" s="4">
        <v>771500</v>
      </c>
      <c r="M171" s="4">
        <v>778700</v>
      </c>
      <c r="N171" s="4">
        <v>758800</v>
      </c>
      <c r="O171" s="4">
        <v>764200</v>
      </c>
      <c r="P171" s="4">
        <v>769600</v>
      </c>
      <c r="Q171" s="4">
        <v>775400</v>
      </c>
    </row>
    <row r="172" spans="1:22" ht="15.75" x14ac:dyDescent="0.25">
      <c r="B172" s="21"/>
      <c r="C172" s="21"/>
      <c r="D172" s="21" t="s">
        <v>100</v>
      </c>
      <c r="E172" s="21"/>
      <c r="F172" s="4"/>
      <c r="G172" s="4"/>
      <c r="H172" s="4"/>
      <c r="I172" s="4">
        <v>487700</v>
      </c>
      <c r="J172" s="4">
        <v>486600</v>
      </c>
      <c r="K172" s="4">
        <v>468700</v>
      </c>
      <c r="L172" s="4">
        <v>462100</v>
      </c>
      <c r="M172" s="4">
        <v>456900</v>
      </c>
      <c r="N172" s="4">
        <v>436500</v>
      </c>
      <c r="O172" s="4">
        <v>430800</v>
      </c>
      <c r="P172" s="4">
        <v>425400</v>
      </c>
      <c r="Q172" s="4">
        <v>420800</v>
      </c>
    </row>
    <row r="173" spans="1:22" ht="15.75" x14ac:dyDescent="0.25">
      <c r="B173" s="21"/>
      <c r="C173" s="21"/>
      <c r="D173" s="21"/>
      <c r="E173" s="21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22" ht="15.75" x14ac:dyDescent="0.25">
      <c r="B174" s="21"/>
      <c r="C174" s="21" t="s">
        <v>106</v>
      </c>
      <c r="D174" s="21"/>
      <c r="E174" s="21"/>
      <c r="F174" s="4"/>
      <c r="G174" s="4"/>
      <c r="H174" s="4"/>
      <c r="I174" s="4">
        <v>4900</v>
      </c>
      <c r="J174" s="4">
        <v>4900</v>
      </c>
      <c r="K174" s="4">
        <v>4900</v>
      </c>
      <c r="L174" s="4">
        <v>4900</v>
      </c>
      <c r="M174" s="4">
        <v>4800</v>
      </c>
      <c r="N174" s="4">
        <v>4800</v>
      </c>
      <c r="O174" s="4">
        <v>4800</v>
      </c>
      <c r="P174" s="4">
        <v>4800</v>
      </c>
      <c r="Q174" s="4">
        <v>4800</v>
      </c>
    </row>
    <row r="175" spans="1:22" ht="15.75" x14ac:dyDescent="0.25">
      <c r="B175" s="21"/>
      <c r="C175" s="21"/>
      <c r="D175" s="21" t="s">
        <v>99</v>
      </c>
      <c r="E175" s="21"/>
      <c r="F175" s="4"/>
      <c r="G175" s="4"/>
      <c r="H175" s="4"/>
      <c r="I175" s="4">
        <v>5200</v>
      </c>
      <c r="J175" s="4">
        <v>5200</v>
      </c>
      <c r="K175" s="4">
        <v>5200</v>
      </c>
      <c r="L175" s="4">
        <v>5200</v>
      </c>
      <c r="M175" s="4">
        <v>5200</v>
      </c>
      <c r="N175" s="4">
        <v>5100</v>
      </c>
      <c r="O175" s="4">
        <v>5100</v>
      </c>
      <c r="P175" s="4">
        <v>5100</v>
      </c>
      <c r="Q175" s="4">
        <v>5100</v>
      </c>
    </row>
    <row r="176" spans="1:22" ht="15.75" x14ac:dyDescent="0.25">
      <c r="B176" s="21"/>
      <c r="C176" s="21"/>
      <c r="D176" s="21" t="s">
        <v>100</v>
      </c>
      <c r="E176" s="21"/>
      <c r="F176" s="4"/>
      <c r="G176" s="3"/>
      <c r="H176" s="3"/>
      <c r="I176" s="4">
        <v>4400</v>
      </c>
      <c r="J176" s="4">
        <v>4400</v>
      </c>
      <c r="K176" s="4">
        <v>4400</v>
      </c>
      <c r="L176" s="4">
        <v>4300</v>
      </c>
      <c r="M176" s="4">
        <v>4300</v>
      </c>
      <c r="N176" s="4">
        <v>4300</v>
      </c>
      <c r="O176" s="4">
        <v>4300</v>
      </c>
      <c r="P176" s="4">
        <v>4200</v>
      </c>
      <c r="Q176" s="4">
        <v>4200</v>
      </c>
    </row>
    <row r="177" spans="1:22" ht="15.75" x14ac:dyDescent="0.25">
      <c r="B177" s="21"/>
      <c r="C177" s="21"/>
      <c r="D177" s="21"/>
      <c r="E177" s="21"/>
      <c r="F177" s="4"/>
      <c r="G177" s="3"/>
      <c r="H177" s="3"/>
      <c r="I177" s="4"/>
      <c r="J177" s="4"/>
      <c r="K177" s="4"/>
      <c r="L177" s="3"/>
      <c r="M177" s="3"/>
      <c r="N177" s="3"/>
      <c r="O177" s="3"/>
      <c r="P177" s="3"/>
      <c r="Q177" s="3"/>
    </row>
    <row r="178" spans="1:22" ht="18.75" x14ac:dyDescent="0.25">
      <c r="A178" s="10"/>
      <c r="B178" s="21"/>
      <c r="C178" s="21" t="s">
        <v>107</v>
      </c>
      <c r="D178" s="21"/>
      <c r="E178" s="21"/>
      <c r="F178" s="39"/>
      <c r="G178" s="39"/>
      <c r="H178" s="39"/>
      <c r="I178" s="39">
        <v>0.33334649757353729</v>
      </c>
      <c r="J178" s="39">
        <v>0.99460764872063145</v>
      </c>
      <c r="K178" s="39">
        <v>1.0059506595916925</v>
      </c>
      <c r="L178" s="39">
        <v>0.99274245731344035</v>
      </c>
      <c r="M178" s="39">
        <v>0.99409794210673919</v>
      </c>
      <c r="N178" s="39">
        <v>1.00095152967163</v>
      </c>
      <c r="O178" s="39">
        <v>1.00095152967163</v>
      </c>
      <c r="P178" s="39">
        <v>1.00095152967163</v>
      </c>
      <c r="Q178" s="39">
        <v>1.00095152967163</v>
      </c>
      <c r="R178" s="14"/>
      <c r="S178" s="14"/>
      <c r="T178" s="14"/>
      <c r="U178" s="14"/>
      <c r="V178" s="14"/>
    </row>
    <row r="179" spans="1:22" ht="15.75" x14ac:dyDescent="0.25">
      <c r="A179" s="10"/>
      <c r="B179" s="21"/>
      <c r="C179" s="21"/>
      <c r="D179" s="21"/>
      <c r="E179" s="21"/>
      <c r="F179" s="3"/>
      <c r="G179" s="3"/>
      <c r="H179" s="3"/>
      <c r="I179" s="40"/>
      <c r="J179" s="40"/>
      <c r="K179" s="40"/>
      <c r="L179" s="40"/>
      <c r="M179" s="40"/>
      <c r="N179" s="11"/>
      <c r="O179" s="11"/>
      <c r="P179" s="11"/>
      <c r="Q179" s="30"/>
    </row>
    <row r="180" spans="1:22" ht="15.75" x14ac:dyDescent="0.25">
      <c r="A180" s="10"/>
      <c r="B180" s="21">
        <v>1</v>
      </c>
      <c r="C180" s="21" t="s">
        <v>108</v>
      </c>
      <c r="D180" s="21"/>
      <c r="E180" s="21"/>
      <c r="F180" s="3"/>
      <c r="G180" s="3"/>
      <c r="H180" s="3"/>
      <c r="I180" s="40"/>
      <c r="J180" s="40"/>
      <c r="K180" s="40"/>
      <c r="L180" s="40"/>
      <c r="M180" s="40"/>
      <c r="N180" s="11"/>
      <c r="O180" s="11"/>
      <c r="P180" s="11"/>
      <c r="Q180" s="11"/>
    </row>
    <row r="181" spans="1:22" ht="15.75" x14ac:dyDescent="0.25">
      <c r="A181" s="10"/>
      <c r="B181" s="41"/>
      <c r="C181" s="21" t="s">
        <v>109</v>
      </c>
      <c r="D181" s="21"/>
      <c r="E181" s="21"/>
      <c r="F181" s="3"/>
      <c r="G181" s="3"/>
      <c r="H181" s="3"/>
      <c r="I181" s="3"/>
      <c r="J181" s="3"/>
      <c r="K181" s="3"/>
      <c r="L181" s="3"/>
      <c r="M181" s="3"/>
      <c r="N181" s="11"/>
      <c r="O181" s="11"/>
      <c r="P181" s="11"/>
      <c r="Q181" s="11"/>
      <c r="R181" s="7"/>
      <c r="S181" s="7"/>
      <c r="T181" s="7"/>
      <c r="U181" s="7"/>
      <c r="V181" s="7"/>
    </row>
    <row r="182" spans="1:22" ht="15.75" x14ac:dyDescent="0.25">
      <c r="A182" s="10"/>
      <c r="B182" s="35"/>
      <c r="C182" s="21"/>
      <c r="D182" s="21"/>
      <c r="E182" s="21"/>
      <c r="F182" s="3"/>
      <c r="G182" s="3"/>
      <c r="H182" s="3"/>
      <c r="I182" s="3"/>
      <c r="J182" s="3"/>
      <c r="K182" s="3"/>
      <c r="L182" s="3"/>
      <c r="M182" s="3"/>
      <c r="N182" s="11"/>
      <c r="O182" s="11"/>
      <c r="P182" s="11"/>
      <c r="Q182" s="11"/>
    </row>
    <row r="183" spans="1:22" ht="15.75" x14ac:dyDescent="0.25">
      <c r="A183" s="10"/>
      <c r="B183" s="31" t="s">
        <v>110</v>
      </c>
      <c r="C183" s="32"/>
      <c r="D183" s="32"/>
      <c r="E183" s="32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</row>
    <row r="184" spans="1:22" ht="15.75" x14ac:dyDescent="0.25">
      <c r="A184" s="10"/>
      <c r="B184" s="3"/>
      <c r="C184" s="24" t="s">
        <v>23</v>
      </c>
      <c r="D184" s="24"/>
      <c r="E184" s="24"/>
      <c r="F184" s="30">
        <v>539532</v>
      </c>
      <c r="G184" s="30">
        <v>566039</v>
      </c>
      <c r="H184" s="30">
        <v>706021</v>
      </c>
      <c r="I184" s="30">
        <v>778000</v>
      </c>
      <c r="J184" s="30">
        <v>781000</v>
      </c>
      <c r="K184" s="30">
        <v>764000</v>
      </c>
      <c r="L184" s="30">
        <v>734000</v>
      </c>
      <c r="M184" s="30">
        <v>783000</v>
      </c>
      <c r="N184" s="30">
        <v>866000</v>
      </c>
      <c r="O184" s="30">
        <v>824000</v>
      </c>
      <c r="P184" s="30">
        <v>809000</v>
      </c>
      <c r="Q184" s="30">
        <v>817000</v>
      </c>
    </row>
    <row r="185" spans="1:22" ht="15.75" x14ac:dyDescent="0.25">
      <c r="A185" s="10"/>
      <c r="B185" s="15"/>
      <c r="C185" s="8"/>
      <c r="D185" s="8"/>
      <c r="E185" s="8"/>
      <c r="F185" s="9"/>
      <c r="G185" s="8"/>
      <c r="H185" s="8"/>
      <c r="I185" s="8"/>
      <c r="J185" s="8"/>
      <c r="K185" s="8"/>
      <c r="N185" s="11"/>
      <c r="O185" s="11"/>
      <c r="P185" s="11"/>
      <c r="Q185" s="11"/>
    </row>
    <row r="186" spans="1:22" x14ac:dyDescent="0.2">
      <c r="N186" s="11"/>
      <c r="O186" s="11"/>
      <c r="P186" s="11"/>
      <c r="Q186" s="11"/>
    </row>
    <row r="187" spans="1:22" s="1" customFormat="1" ht="49.5" customHeight="1" x14ac:dyDescent="0.2">
      <c r="A187" s="28" t="s">
        <v>111</v>
      </c>
      <c r="B187" s="35"/>
      <c r="C187" s="29"/>
      <c r="D187" s="29"/>
      <c r="E187" s="29"/>
      <c r="N187" s="4"/>
      <c r="O187" s="4"/>
      <c r="P187" s="4"/>
      <c r="Q187" s="4"/>
      <c r="R187" s="6"/>
      <c r="S187" s="6"/>
      <c r="T187" s="6"/>
      <c r="U187" s="6"/>
      <c r="V187" s="6"/>
    </row>
    <row r="188" spans="1:22" s="3" customFormat="1" ht="21" customHeight="1" thickBot="1" x14ac:dyDescent="0.3">
      <c r="A188" s="24"/>
      <c r="B188" s="31" t="s">
        <v>112</v>
      </c>
      <c r="C188" s="32"/>
      <c r="D188" s="32"/>
      <c r="E188" s="32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6"/>
      <c r="S188" s="6"/>
      <c r="T188" s="6"/>
      <c r="U188" s="6"/>
      <c r="V188" s="6"/>
    </row>
    <row r="189" spans="1:22" s="3" customFormat="1" ht="16.5" thickTop="1" x14ac:dyDescent="0.25">
      <c r="A189" s="24"/>
      <c r="C189" s="24" t="s">
        <v>23</v>
      </c>
      <c r="D189" s="24"/>
      <c r="E189" s="24"/>
      <c r="F189" s="30">
        <v>951151</v>
      </c>
      <c r="G189" s="30">
        <v>997204</v>
      </c>
      <c r="H189" s="30">
        <v>1034176</v>
      </c>
      <c r="I189" s="30">
        <v>1017506</v>
      </c>
      <c r="J189" s="30">
        <v>1037600</v>
      </c>
      <c r="K189" s="30">
        <v>1079461</v>
      </c>
      <c r="L189" s="30">
        <v>1109344</v>
      </c>
      <c r="M189" s="30">
        <v>1142989</v>
      </c>
      <c r="N189" s="30">
        <v>1119400</v>
      </c>
      <c r="O189" s="30">
        <v>1135300</v>
      </c>
      <c r="P189" s="30">
        <v>1141300</v>
      </c>
      <c r="Q189" s="30">
        <v>1142700</v>
      </c>
      <c r="R189" s="6"/>
      <c r="S189" s="6"/>
      <c r="T189" s="6"/>
      <c r="U189" s="6"/>
      <c r="V189" s="6"/>
    </row>
    <row r="190" spans="1:22" s="3" customFormat="1" ht="12" customHeight="1" x14ac:dyDescent="0.25">
      <c r="A190" s="24"/>
      <c r="B190" s="21"/>
      <c r="C190" s="21"/>
      <c r="D190" s="21"/>
      <c r="E190" s="21"/>
      <c r="R190" s="6"/>
      <c r="S190" s="6"/>
      <c r="T190" s="6"/>
      <c r="U190" s="6"/>
      <c r="V190" s="6"/>
    </row>
    <row r="191" spans="1:22" s="3" customFormat="1" ht="18" customHeight="1" x14ac:dyDescent="0.25">
      <c r="A191" s="24"/>
      <c r="B191" s="21"/>
      <c r="C191" s="21" t="s">
        <v>113</v>
      </c>
      <c r="D191" s="21"/>
      <c r="E191" s="21"/>
      <c r="F191" s="4">
        <v>717041</v>
      </c>
      <c r="G191" s="4">
        <v>736573</v>
      </c>
      <c r="H191" s="4">
        <v>769891</v>
      </c>
      <c r="I191" s="4">
        <v>782619</v>
      </c>
      <c r="J191" s="4">
        <v>812000</v>
      </c>
      <c r="K191" s="4">
        <v>846962</v>
      </c>
      <c r="L191" s="4">
        <v>871292</v>
      </c>
      <c r="M191" s="4">
        <v>922119</v>
      </c>
      <c r="N191" s="4">
        <v>918800</v>
      </c>
      <c r="O191" s="4">
        <v>948800</v>
      </c>
      <c r="P191" s="4">
        <v>965400</v>
      </c>
      <c r="Q191" s="4">
        <v>974700</v>
      </c>
      <c r="R191" s="6"/>
      <c r="S191" s="6"/>
      <c r="T191" s="6"/>
      <c r="U191" s="6"/>
      <c r="V191" s="6"/>
    </row>
    <row r="192" spans="1:22" s="3" customFormat="1" ht="15.75" x14ac:dyDescent="0.25">
      <c r="A192" s="24"/>
      <c r="C192" s="21" t="s">
        <v>114</v>
      </c>
      <c r="D192" s="21"/>
      <c r="E192" s="21"/>
      <c r="F192" s="4">
        <v>234110</v>
      </c>
      <c r="G192" s="4">
        <v>260631</v>
      </c>
      <c r="H192" s="4">
        <v>264285</v>
      </c>
      <c r="I192" s="4">
        <v>234887</v>
      </c>
      <c r="J192" s="4">
        <v>225600</v>
      </c>
      <c r="K192" s="4">
        <v>232499</v>
      </c>
      <c r="L192" s="4">
        <v>238052</v>
      </c>
      <c r="M192" s="4">
        <v>220870</v>
      </c>
      <c r="N192" s="4">
        <v>200600</v>
      </c>
      <c r="O192" s="4">
        <v>186500</v>
      </c>
      <c r="P192" s="4">
        <v>175900</v>
      </c>
      <c r="Q192" s="4">
        <v>168000</v>
      </c>
      <c r="R192" s="6"/>
      <c r="S192" s="6"/>
      <c r="T192" s="6"/>
      <c r="U192" s="6"/>
      <c r="V192" s="6"/>
    </row>
    <row r="193" spans="1:22" s="3" customFormat="1" ht="9" customHeight="1" x14ac:dyDescent="0.25">
      <c r="A193" s="24"/>
      <c r="B193" s="21"/>
      <c r="C193" s="21"/>
      <c r="D193" s="21"/>
      <c r="E193" s="21"/>
      <c r="R193" s="6"/>
      <c r="S193" s="6"/>
      <c r="T193" s="6"/>
      <c r="U193" s="6"/>
      <c r="V193" s="6"/>
    </row>
    <row r="194" spans="1:22" s="3" customFormat="1" ht="15.75" customHeight="1" x14ac:dyDescent="0.25">
      <c r="A194" s="24"/>
      <c r="B194" s="21"/>
      <c r="C194" s="21" t="s">
        <v>115</v>
      </c>
      <c r="D194" s="21"/>
      <c r="E194" s="21"/>
      <c r="F194" s="4">
        <v>21600</v>
      </c>
      <c r="G194" s="4">
        <v>21800</v>
      </c>
      <c r="H194" s="4">
        <v>22100</v>
      </c>
      <c r="I194" s="4">
        <v>22300</v>
      </c>
      <c r="J194" s="4">
        <v>22600</v>
      </c>
      <c r="K194" s="4">
        <v>22500</v>
      </c>
      <c r="L194" s="4">
        <v>22300</v>
      </c>
      <c r="M194" s="4">
        <v>22100</v>
      </c>
      <c r="N194" s="4">
        <v>21800</v>
      </c>
      <c r="O194" s="4">
        <v>21500</v>
      </c>
      <c r="P194" s="4">
        <v>21100</v>
      </c>
      <c r="Q194" s="4">
        <v>20600</v>
      </c>
      <c r="R194" s="6"/>
      <c r="S194" s="6"/>
      <c r="T194" s="6"/>
      <c r="U194" s="6"/>
      <c r="V194" s="6"/>
    </row>
    <row r="195" spans="1:22" s="3" customFormat="1" ht="15.75" x14ac:dyDescent="0.25">
      <c r="A195" s="24"/>
      <c r="C195" s="21" t="s">
        <v>116</v>
      </c>
      <c r="D195" s="21"/>
      <c r="E195" s="21"/>
      <c r="F195" s="4">
        <v>12000</v>
      </c>
      <c r="G195" s="4">
        <v>12500</v>
      </c>
      <c r="H195" s="4">
        <v>13300</v>
      </c>
      <c r="I195" s="4">
        <v>13100</v>
      </c>
      <c r="J195" s="4">
        <v>12500</v>
      </c>
      <c r="K195" s="4">
        <v>12200</v>
      </c>
      <c r="L195" s="4">
        <v>11600</v>
      </c>
      <c r="M195" s="4">
        <v>10500</v>
      </c>
      <c r="N195" s="4">
        <v>9800</v>
      </c>
      <c r="O195" s="4">
        <v>9200</v>
      </c>
      <c r="P195" s="4">
        <v>8600</v>
      </c>
      <c r="Q195" s="4">
        <v>8000</v>
      </c>
      <c r="R195" s="6"/>
      <c r="S195" s="6"/>
      <c r="T195" s="6"/>
      <c r="U195" s="6"/>
      <c r="V195" s="6"/>
    </row>
    <row r="196" spans="1:22" s="3" customFormat="1" ht="9" customHeight="1" x14ac:dyDescent="0.25">
      <c r="A196" s="24"/>
      <c r="B196" s="21"/>
      <c r="C196" s="21"/>
      <c r="D196" s="21"/>
      <c r="E196" s="21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6"/>
      <c r="S196" s="6"/>
      <c r="T196" s="6"/>
      <c r="U196" s="6"/>
      <c r="V196" s="6"/>
    </row>
    <row r="197" spans="1:22" s="3" customFormat="1" ht="18" customHeight="1" x14ac:dyDescent="0.25">
      <c r="A197" s="24"/>
      <c r="B197" s="21"/>
      <c r="C197" s="21" t="s">
        <v>117</v>
      </c>
      <c r="D197" s="21"/>
      <c r="E197" s="21"/>
      <c r="F197" s="4">
        <v>32200</v>
      </c>
      <c r="G197" s="4">
        <v>32800</v>
      </c>
      <c r="H197" s="4">
        <v>33500</v>
      </c>
      <c r="I197" s="4">
        <v>33800</v>
      </c>
      <c r="J197" s="4">
        <v>34700</v>
      </c>
      <c r="K197" s="4">
        <v>36200</v>
      </c>
      <c r="L197" s="4">
        <v>37200</v>
      </c>
      <c r="M197" s="4">
        <v>39500</v>
      </c>
      <c r="N197" s="4">
        <v>40800</v>
      </c>
      <c r="O197" s="4">
        <v>42800</v>
      </c>
      <c r="P197" s="4">
        <v>44400</v>
      </c>
      <c r="Q197" s="4">
        <v>45900</v>
      </c>
      <c r="R197" s="6"/>
      <c r="S197" s="6"/>
      <c r="T197" s="6"/>
      <c r="U197" s="6"/>
      <c r="V197" s="6"/>
    </row>
    <row r="198" spans="1:22" s="3" customFormat="1" ht="15.75" x14ac:dyDescent="0.25">
      <c r="A198" s="24"/>
      <c r="C198" s="21" t="s">
        <v>118</v>
      </c>
      <c r="D198" s="21"/>
      <c r="E198" s="21"/>
      <c r="F198" s="4">
        <v>15800</v>
      </c>
      <c r="G198" s="4">
        <v>16300</v>
      </c>
      <c r="H198" s="4">
        <v>16600</v>
      </c>
      <c r="I198" s="4">
        <v>16600</v>
      </c>
      <c r="J198" s="4">
        <v>16800</v>
      </c>
      <c r="K198" s="4">
        <v>18000</v>
      </c>
      <c r="L198" s="4">
        <v>19200</v>
      </c>
      <c r="M198" s="4">
        <v>19600</v>
      </c>
      <c r="N198" s="4">
        <v>19600</v>
      </c>
      <c r="O198" s="4">
        <v>19400</v>
      </c>
      <c r="P198" s="4">
        <v>19800</v>
      </c>
      <c r="Q198" s="4">
        <v>20300</v>
      </c>
      <c r="R198" s="6"/>
      <c r="S198" s="6"/>
      <c r="T198" s="6"/>
      <c r="U198" s="6"/>
      <c r="V198" s="6"/>
    </row>
    <row r="199" spans="1:22" s="3" customFormat="1" ht="9" customHeight="1" x14ac:dyDescent="0.25">
      <c r="A199" s="24"/>
      <c r="B199" s="21"/>
      <c r="C199" s="21"/>
      <c r="D199" s="21"/>
      <c r="E199" s="21"/>
      <c r="R199" s="6"/>
      <c r="S199" s="6"/>
      <c r="T199" s="6"/>
      <c r="U199" s="6"/>
      <c r="V199" s="6"/>
    </row>
    <row r="200" spans="1:22" s="3" customFormat="1" ht="18" customHeight="1" x14ac:dyDescent="0.25">
      <c r="A200" s="24"/>
      <c r="B200" s="21"/>
      <c r="C200" s="21" t="s">
        <v>119</v>
      </c>
      <c r="D200" s="21"/>
      <c r="E200" s="21"/>
      <c r="F200" s="42">
        <v>1.0298860000000001</v>
      </c>
      <c r="G200" s="42">
        <v>1.031263</v>
      </c>
      <c r="H200" s="42">
        <v>1.0374289999999999</v>
      </c>
      <c r="I200" s="42">
        <v>1.0387390000000001</v>
      </c>
      <c r="J200" s="42">
        <v>1.037113</v>
      </c>
      <c r="K200" s="42">
        <v>1.041695</v>
      </c>
      <c r="L200" s="42">
        <v>1.0473853</v>
      </c>
      <c r="M200" s="42">
        <v>1.0550520000000001</v>
      </c>
      <c r="N200" s="3">
        <v>1.03</v>
      </c>
      <c r="O200" s="3">
        <v>1.03</v>
      </c>
      <c r="P200" s="3">
        <v>1.03</v>
      </c>
      <c r="Q200" s="3">
        <v>1.03</v>
      </c>
      <c r="R200" s="6"/>
      <c r="S200" s="6"/>
      <c r="T200" s="6"/>
      <c r="U200" s="6"/>
      <c r="V200" s="6"/>
    </row>
    <row r="201" spans="1:22" s="3" customFormat="1" ht="18" customHeight="1" x14ac:dyDescent="0.25">
      <c r="A201" s="24"/>
      <c r="B201" s="21"/>
      <c r="C201" s="21" t="s">
        <v>120</v>
      </c>
      <c r="D201" s="21"/>
      <c r="E201" s="21"/>
      <c r="F201" s="42">
        <v>1.2287300000000001</v>
      </c>
      <c r="G201" s="42">
        <v>1.2807706596368589</v>
      </c>
      <c r="H201" s="42">
        <v>1.193141662449138</v>
      </c>
      <c r="I201" s="42">
        <v>1.0761187511200088</v>
      </c>
      <c r="J201" s="42">
        <v>1.0732299999999999</v>
      </c>
      <c r="K201" s="42">
        <v>1.0610983121100321</v>
      </c>
      <c r="L201" s="42">
        <v>1.0728433773208439</v>
      </c>
      <c r="M201" s="42">
        <v>1.0695369968992037</v>
      </c>
      <c r="N201" s="42">
        <v>1.040701151839357</v>
      </c>
      <c r="O201" s="42">
        <v>1.0398396410488848</v>
      </c>
      <c r="P201" s="42">
        <v>1.03</v>
      </c>
      <c r="Q201" s="42">
        <v>1.03</v>
      </c>
      <c r="R201" s="6"/>
      <c r="S201" s="6"/>
      <c r="T201" s="6"/>
      <c r="U201" s="6"/>
      <c r="V201" s="6"/>
    </row>
    <row r="202" spans="1:22" s="7" customFormat="1" ht="12" customHeight="1" x14ac:dyDescent="0.25">
      <c r="A202" s="10"/>
      <c r="B202" s="15"/>
      <c r="C202" s="8"/>
      <c r="D202" s="8"/>
      <c r="E202" s="8"/>
      <c r="R202" s="6"/>
      <c r="S202" s="6"/>
      <c r="T202" s="6"/>
      <c r="U202" s="6"/>
      <c r="V202" s="6"/>
    </row>
    <row r="203" spans="1:22" ht="15" customHeight="1" thickBot="1" x14ac:dyDescent="0.3">
      <c r="A203" s="10"/>
      <c r="B203" s="31" t="s">
        <v>121</v>
      </c>
      <c r="C203" s="32"/>
      <c r="D203" s="32"/>
      <c r="E203" s="32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</row>
    <row r="204" spans="1:22" ht="16.5" thickTop="1" x14ac:dyDescent="0.25">
      <c r="A204" s="10"/>
      <c r="B204" s="21"/>
      <c r="C204" s="24" t="s">
        <v>122</v>
      </c>
      <c r="D204" s="24"/>
      <c r="E204" s="24"/>
      <c r="F204" s="43">
        <v>7366900</v>
      </c>
      <c r="G204" s="43">
        <v>7303100</v>
      </c>
      <c r="H204" s="43">
        <v>7565300</v>
      </c>
      <c r="I204" s="43">
        <v>8070800</v>
      </c>
      <c r="J204" s="43">
        <v>8467300</v>
      </c>
      <c r="K204" s="43">
        <v>9063100</v>
      </c>
      <c r="L204" s="43">
        <v>8971900</v>
      </c>
      <c r="M204" s="43">
        <v>7747900</v>
      </c>
      <c r="N204" s="43">
        <v>7671200</v>
      </c>
      <c r="O204" s="43">
        <v>7698500</v>
      </c>
      <c r="P204" s="43">
        <v>8990700</v>
      </c>
      <c r="Q204" s="43">
        <v>9060600</v>
      </c>
    </row>
    <row r="205" spans="1:22" ht="15.75" x14ac:dyDescent="0.25">
      <c r="A205" s="10"/>
      <c r="B205" s="21"/>
      <c r="C205" s="21" t="s">
        <v>123</v>
      </c>
      <c r="D205" s="21"/>
      <c r="E205" s="21"/>
      <c r="F205" s="44">
        <v>7425500</v>
      </c>
      <c r="G205" s="44">
        <v>7814200</v>
      </c>
      <c r="H205" s="44">
        <v>8110600</v>
      </c>
      <c r="I205" s="44">
        <v>7956700</v>
      </c>
      <c r="J205" s="44">
        <v>7722300</v>
      </c>
      <c r="K205" s="44">
        <v>8027700</v>
      </c>
      <c r="L205" s="44">
        <v>8402900</v>
      </c>
      <c r="M205" s="44">
        <v>8393700</v>
      </c>
      <c r="N205" s="44">
        <v>8370500</v>
      </c>
      <c r="O205" s="44">
        <v>8424600</v>
      </c>
      <c r="P205" s="44">
        <v>8677100</v>
      </c>
      <c r="Q205" s="44">
        <v>8936000</v>
      </c>
    </row>
    <row r="206" spans="1:22" ht="15.75" x14ac:dyDescent="0.25">
      <c r="A206" s="10"/>
      <c r="B206" s="21"/>
      <c r="C206" s="21"/>
      <c r="D206" s="21"/>
      <c r="E206" s="21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</row>
    <row r="207" spans="1:22" ht="15.75" x14ac:dyDescent="0.25">
      <c r="A207" s="10"/>
      <c r="B207" s="21"/>
      <c r="C207" s="21" t="s">
        <v>124</v>
      </c>
      <c r="D207" s="21"/>
      <c r="E207" s="21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</row>
    <row r="208" spans="1:22" ht="15.75" x14ac:dyDescent="0.25">
      <c r="A208" s="10"/>
      <c r="B208" s="21"/>
      <c r="C208" s="21"/>
      <c r="D208" s="21" t="s">
        <v>125</v>
      </c>
      <c r="E208" s="21"/>
      <c r="F208" s="44">
        <v>2100500</v>
      </c>
      <c r="G208" s="44">
        <v>2375200</v>
      </c>
      <c r="H208" s="44">
        <v>2576300</v>
      </c>
      <c r="I208" s="44">
        <v>2578300</v>
      </c>
      <c r="J208" s="44">
        <v>2337400</v>
      </c>
      <c r="K208" s="44">
        <v>2901400</v>
      </c>
      <c r="L208" s="44">
        <v>3695500</v>
      </c>
      <c r="M208" s="44">
        <v>2861500</v>
      </c>
      <c r="N208" s="44">
        <v>3020300</v>
      </c>
      <c r="O208" s="44">
        <v>2743600</v>
      </c>
      <c r="P208" s="44">
        <v>2886000</v>
      </c>
      <c r="Q208" s="44">
        <v>2877200</v>
      </c>
    </row>
    <row r="209" spans="1:22" ht="15.75" x14ac:dyDescent="0.25">
      <c r="A209" s="10"/>
      <c r="B209" s="21"/>
      <c r="C209" s="21"/>
      <c r="D209" s="21" t="s">
        <v>126</v>
      </c>
      <c r="E209" s="21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</row>
    <row r="210" spans="1:22" ht="14.25" customHeight="1" x14ac:dyDescent="0.25">
      <c r="A210" s="10"/>
      <c r="B210" s="21"/>
      <c r="C210" s="21"/>
      <c r="D210" s="21"/>
      <c r="E210" s="21" t="s">
        <v>127</v>
      </c>
      <c r="F210" s="44">
        <v>3266000</v>
      </c>
      <c r="G210" s="44">
        <v>3381200</v>
      </c>
      <c r="H210" s="44">
        <v>3464000</v>
      </c>
      <c r="I210" s="44">
        <v>3258900</v>
      </c>
      <c r="J210" s="44">
        <v>3021500</v>
      </c>
      <c r="K210" s="44">
        <v>2855900</v>
      </c>
      <c r="L210" s="44">
        <v>2753300</v>
      </c>
      <c r="M210" s="44">
        <v>3306400</v>
      </c>
      <c r="N210" s="44">
        <v>3121500</v>
      </c>
      <c r="O210" s="44">
        <v>3288600</v>
      </c>
      <c r="P210" s="44">
        <v>3387700</v>
      </c>
      <c r="Q210" s="44">
        <v>3582800</v>
      </c>
    </row>
    <row r="211" spans="1:22" ht="15.75" x14ac:dyDescent="0.25">
      <c r="A211" s="10"/>
      <c r="B211" s="21"/>
      <c r="C211" s="21"/>
      <c r="D211" s="21" t="s">
        <v>128</v>
      </c>
      <c r="E211" s="21"/>
      <c r="F211" s="44">
        <v>2059000</v>
      </c>
      <c r="G211" s="44">
        <v>2057800</v>
      </c>
      <c r="H211" s="44">
        <v>2070400</v>
      </c>
      <c r="I211" s="44">
        <v>2119500</v>
      </c>
      <c r="J211" s="44">
        <v>2363400</v>
      </c>
      <c r="K211" s="44">
        <v>2270500</v>
      </c>
      <c r="L211" s="44">
        <v>1954100</v>
      </c>
      <c r="M211" s="44">
        <v>2225800</v>
      </c>
      <c r="N211" s="44">
        <v>2228800</v>
      </c>
      <c r="O211" s="44">
        <v>2392400</v>
      </c>
      <c r="P211" s="44">
        <v>2403400</v>
      </c>
      <c r="Q211" s="44">
        <v>2476100</v>
      </c>
    </row>
    <row r="212" spans="1:22" ht="15.75" x14ac:dyDescent="0.25">
      <c r="A212" s="10"/>
      <c r="B212" s="21"/>
      <c r="C212" s="21"/>
      <c r="D212" s="21"/>
      <c r="E212" s="21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</row>
    <row r="213" spans="1:22" s="14" customFormat="1" ht="18.75" x14ac:dyDescent="0.25">
      <c r="A213" s="13"/>
      <c r="B213" s="29"/>
      <c r="C213" s="21" t="s">
        <v>129</v>
      </c>
      <c r="D213" s="21"/>
      <c r="E213" s="21"/>
      <c r="F213" s="4">
        <v>40138000</v>
      </c>
      <c r="G213" s="4">
        <v>42239000</v>
      </c>
      <c r="H213" s="4">
        <v>43841200</v>
      </c>
      <c r="I213" s="4">
        <v>43009200</v>
      </c>
      <c r="J213" s="4">
        <v>41742400</v>
      </c>
      <c r="K213" s="4">
        <v>43393200</v>
      </c>
      <c r="L213" s="4">
        <v>45421000</v>
      </c>
      <c r="M213" s="4">
        <v>45371400</v>
      </c>
      <c r="N213" s="4">
        <v>45246100</v>
      </c>
      <c r="O213" s="4">
        <v>45538400</v>
      </c>
      <c r="P213" s="4">
        <v>46903200</v>
      </c>
      <c r="Q213" s="4">
        <v>48302900</v>
      </c>
      <c r="R213" s="6"/>
      <c r="S213" s="6"/>
      <c r="T213" s="6"/>
      <c r="U213" s="6"/>
      <c r="V213" s="6"/>
    </row>
    <row r="214" spans="1:22" ht="18.75" x14ac:dyDescent="0.25">
      <c r="A214" s="13"/>
      <c r="B214" s="35"/>
      <c r="C214" s="21" t="s">
        <v>130</v>
      </c>
      <c r="D214" s="21"/>
      <c r="E214" s="21"/>
      <c r="F214" s="4">
        <v>381404</v>
      </c>
      <c r="G214" s="4">
        <v>382381</v>
      </c>
      <c r="H214" s="4">
        <v>381014</v>
      </c>
      <c r="I214" s="4">
        <v>371726</v>
      </c>
      <c r="J214" s="4">
        <v>365937</v>
      </c>
      <c r="K214" s="4">
        <v>353980</v>
      </c>
      <c r="L214" s="4">
        <v>340776</v>
      </c>
      <c r="M214" s="4">
        <v>334799</v>
      </c>
      <c r="N214" s="4">
        <v>324878</v>
      </c>
      <c r="O214" s="4">
        <v>320103</v>
      </c>
      <c r="P214" s="4">
        <v>317769</v>
      </c>
      <c r="Q214" s="4">
        <v>317311</v>
      </c>
    </row>
    <row r="215" spans="1:22" ht="18.75" x14ac:dyDescent="0.25">
      <c r="A215" s="13"/>
      <c r="B215" s="35"/>
      <c r="C215" s="21"/>
      <c r="D215" s="69" t="s">
        <v>131</v>
      </c>
      <c r="E215" s="21"/>
      <c r="F215" s="48">
        <v>0</v>
      </c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48">
        <v>344037</v>
      </c>
      <c r="M215" s="48">
        <v>334928</v>
      </c>
      <c r="N215" s="48">
        <v>325011</v>
      </c>
      <c r="O215" s="48">
        <v>320238</v>
      </c>
      <c r="P215" s="48">
        <v>317904</v>
      </c>
      <c r="Q215" s="48">
        <v>317446</v>
      </c>
    </row>
    <row r="216" spans="1:22" s="7" customFormat="1" ht="49.5" customHeight="1" x14ac:dyDescent="0.2">
      <c r="A216" s="28" t="s">
        <v>132</v>
      </c>
      <c r="B216" s="35"/>
      <c r="C216" s="29"/>
      <c r="D216" s="29"/>
      <c r="E216" s="29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R216" s="6"/>
      <c r="S216" s="6"/>
      <c r="T216" s="6"/>
      <c r="U216" s="6"/>
      <c r="V216" s="6"/>
    </row>
    <row r="217" spans="1:22" ht="16.5" thickBot="1" x14ac:dyDescent="0.3">
      <c r="A217" s="24"/>
      <c r="B217" s="31" t="s">
        <v>132</v>
      </c>
      <c r="C217" s="32"/>
      <c r="D217" s="32"/>
      <c r="E217" s="32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</row>
    <row r="218" spans="1:22" ht="16.5" thickTop="1" x14ac:dyDescent="0.25">
      <c r="A218" s="10"/>
      <c r="B218" s="21"/>
      <c r="C218" s="24" t="s">
        <v>133</v>
      </c>
      <c r="D218" s="21"/>
      <c r="E218" s="21"/>
      <c r="F218" s="30">
        <v>317496700</v>
      </c>
      <c r="G218" s="30">
        <v>329342600</v>
      </c>
      <c r="H218" s="30">
        <v>344381000</v>
      </c>
      <c r="I218" s="30">
        <v>352400100</v>
      </c>
      <c r="J218" s="30">
        <v>371246500</v>
      </c>
      <c r="K218" s="30">
        <v>384247100</v>
      </c>
      <c r="L218" s="30">
        <v>393931600</v>
      </c>
      <c r="M218" s="30">
        <v>423416800</v>
      </c>
      <c r="N218" s="30">
        <v>435846000</v>
      </c>
      <c r="O218" s="30">
        <v>457849000</v>
      </c>
      <c r="P218" s="30">
        <v>478218000</v>
      </c>
      <c r="Q218" s="30">
        <v>499646000</v>
      </c>
    </row>
    <row r="219" spans="1:22" ht="15.75" x14ac:dyDescent="0.25">
      <c r="A219" s="10"/>
      <c r="B219" s="21"/>
      <c r="C219" s="21" t="s">
        <v>134</v>
      </c>
      <c r="D219" s="21"/>
      <c r="E219" s="21"/>
      <c r="F219" s="4">
        <v>307355600</v>
      </c>
      <c r="G219" s="4">
        <v>317627700</v>
      </c>
      <c r="H219" s="4">
        <v>329364600</v>
      </c>
      <c r="I219" s="4">
        <v>334563100</v>
      </c>
      <c r="J219" s="4">
        <v>347769500</v>
      </c>
      <c r="K219" s="4">
        <v>360859100</v>
      </c>
      <c r="L219" s="4">
        <v>366581600</v>
      </c>
      <c r="M219" s="4">
        <v>386843800</v>
      </c>
      <c r="N219" s="4">
        <v>396218000</v>
      </c>
      <c r="O219" s="4">
        <v>413990000</v>
      </c>
      <c r="P219" s="4">
        <v>429630000</v>
      </c>
      <c r="Q219" s="4">
        <v>445890000</v>
      </c>
    </row>
    <row r="220" spans="1:22" ht="15.75" x14ac:dyDescent="0.25">
      <c r="A220" s="10"/>
      <c r="B220" s="21"/>
      <c r="C220" s="24"/>
      <c r="D220" s="21"/>
      <c r="E220" s="21"/>
      <c r="F220" s="4"/>
      <c r="G220" s="4"/>
      <c r="H220" s="4"/>
      <c r="I220" s="4"/>
      <c r="J220" s="4"/>
      <c r="K220" s="4"/>
    </row>
    <row r="221" spans="1:22" ht="15.75" x14ac:dyDescent="0.25">
      <c r="A221" s="10"/>
      <c r="B221" s="21"/>
      <c r="C221" s="21" t="s">
        <v>135</v>
      </c>
      <c r="D221" s="21"/>
      <c r="E221" s="21"/>
      <c r="F221" s="4">
        <v>304438600</v>
      </c>
      <c r="G221" s="4">
        <v>314724300</v>
      </c>
      <c r="H221" s="4">
        <v>326257000</v>
      </c>
      <c r="I221" s="4">
        <v>331542000</v>
      </c>
      <c r="J221" s="4">
        <v>345035000</v>
      </c>
      <c r="K221" s="4">
        <v>358206000</v>
      </c>
      <c r="L221" s="4">
        <v>363691000</v>
      </c>
      <c r="M221" s="4">
        <v>383837000</v>
      </c>
      <c r="N221" s="4">
        <v>393175000</v>
      </c>
      <c r="O221" s="4">
        <v>410869000</v>
      </c>
      <c r="P221" s="4">
        <v>426455000</v>
      </c>
      <c r="Q221" s="4">
        <v>442641000</v>
      </c>
    </row>
    <row r="222" spans="1:22" ht="15.75" x14ac:dyDescent="0.25">
      <c r="A222" s="10"/>
      <c r="B222" s="21"/>
      <c r="C222" s="21" t="s">
        <v>136</v>
      </c>
      <c r="D222" s="21"/>
      <c r="E222" s="21"/>
      <c r="F222" s="4">
        <v>2912300</v>
      </c>
      <c r="G222" s="4">
        <v>2903400</v>
      </c>
      <c r="H222" s="4">
        <v>3098000</v>
      </c>
      <c r="I222" s="4">
        <v>3018000</v>
      </c>
      <c r="J222" s="4">
        <v>2734000</v>
      </c>
      <c r="K222" s="4">
        <v>2650000</v>
      </c>
      <c r="L222" s="4">
        <v>2888000</v>
      </c>
      <c r="M222" s="4">
        <v>3006000</v>
      </c>
      <c r="N222" s="4">
        <v>3038000</v>
      </c>
      <c r="O222" s="4">
        <v>3116000</v>
      </c>
      <c r="P222" s="4">
        <v>3170000</v>
      </c>
      <c r="Q222" s="4">
        <v>3243000</v>
      </c>
    </row>
    <row r="223" spans="1:22" ht="15.75" x14ac:dyDescent="0.25">
      <c r="A223" s="10"/>
      <c r="B223" s="21"/>
      <c r="C223" s="21" t="s">
        <v>137</v>
      </c>
      <c r="D223" s="21"/>
      <c r="E223" s="21"/>
      <c r="F223" s="4">
        <v>4700</v>
      </c>
      <c r="G223" s="4">
        <v>0</v>
      </c>
      <c r="H223" s="4">
        <v>9600</v>
      </c>
      <c r="I223" s="4">
        <v>3100</v>
      </c>
      <c r="J223" s="4">
        <v>500</v>
      </c>
      <c r="K223" s="4">
        <v>3100</v>
      </c>
      <c r="L223" s="4">
        <v>2600</v>
      </c>
      <c r="M223" s="4">
        <v>800</v>
      </c>
      <c r="N223" s="4">
        <v>5000</v>
      </c>
      <c r="O223" s="4">
        <v>5000</v>
      </c>
      <c r="P223" s="4">
        <v>5000</v>
      </c>
      <c r="Q223" s="4">
        <v>6000</v>
      </c>
    </row>
    <row r="224" spans="1:22" ht="15.75" x14ac:dyDescent="0.25">
      <c r="A224" s="10"/>
      <c r="B224" s="21"/>
      <c r="C224" s="21"/>
      <c r="D224" s="21"/>
      <c r="E224" s="21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1:22" ht="15.75" x14ac:dyDescent="0.25">
      <c r="A225" s="10"/>
      <c r="B225" s="21"/>
      <c r="C225" s="21" t="s">
        <v>138</v>
      </c>
      <c r="D225" s="21"/>
      <c r="E225" s="21"/>
      <c r="F225" s="4">
        <v>10139600</v>
      </c>
      <c r="G225" s="4">
        <v>11714900</v>
      </c>
      <c r="H225" s="4">
        <v>15014000</v>
      </c>
      <c r="I225" s="4">
        <v>17835000</v>
      </c>
      <c r="J225" s="4">
        <v>23477000</v>
      </c>
      <c r="K225" s="4">
        <v>23386000</v>
      </c>
      <c r="L225" s="4">
        <v>27349000</v>
      </c>
      <c r="M225" s="4">
        <v>36572000</v>
      </c>
      <c r="N225" s="4">
        <v>39626000</v>
      </c>
      <c r="O225" s="4">
        <v>43857000</v>
      </c>
      <c r="P225" s="4">
        <v>48586000</v>
      </c>
      <c r="Q225" s="4">
        <v>53754000</v>
      </c>
    </row>
    <row r="226" spans="1:22" ht="15.75" x14ac:dyDescent="0.25">
      <c r="A226" s="10"/>
      <c r="B226" s="21"/>
      <c r="C226" s="21" t="s">
        <v>139</v>
      </c>
      <c r="D226" s="21"/>
      <c r="E226" s="21"/>
      <c r="F226" s="4">
        <v>1500</v>
      </c>
      <c r="G226" s="4">
        <v>0</v>
      </c>
      <c r="H226" s="4">
        <v>2400</v>
      </c>
      <c r="I226" s="4">
        <v>2000</v>
      </c>
      <c r="J226" s="4">
        <v>0</v>
      </c>
      <c r="K226" s="4">
        <v>2000</v>
      </c>
      <c r="L226" s="4">
        <v>1000</v>
      </c>
      <c r="M226" s="4">
        <v>1000</v>
      </c>
      <c r="N226" s="4">
        <v>2000</v>
      </c>
      <c r="O226" s="4">
        <v>2000</v>
      </c>
      <c r="P226" s="4">
        <v>2000</v>
      </c>
      <c r="Q226" s="4">
        <v>2000</v>
      </c>
    </row>
    <row r="227" spans="1:22" ht="15.75" x14ac:dyDescent="0.25">
      <c r="A227" s="10"/>
      <c r="B227" s="21"/>
      <c r="C227" s="21"/>
      <c r="D227" s="21"/>
      <c r="E227" s="21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1:22" ht="15.75" customHeight="1" x14ac:dyDescent="0.25">
      <c r="A228" s="10"/>
      <c r="B228" s="21"/>
      <c r="C228" s="21" t="s">
        <v>140</v>
      </c>
      <c r="D228" s="21"/>
      <c r="E228" s="21"/>
      <c r="F228" s="4">
        <v>168135400</v>
      </c>
      <c r="G228" s="4">
        <v>162583800</v>
      </c>
      <c r="H228" s="4">
        <v>157152000</v>
      </c>
      <c r="I228" s="4">
        <v>148751000</v>
      </c>
      <c r="J228" s="4">
        <v>143483000</v>
      </c>
      <c r="K228" s="4">
        <v>138467000</v>
      </c>
      <c r="L228" s="4">
        <v>130713000</v>
      </c>
      <c r="M228" s="4">
        <v>126874000</v>
      </c>
      <c r="N228" s="4">
        <v>119984000</v>
      </c>
      <c r="O228" s="4">
        <v>114057000</v>
      </c>
      <c r="P228" s="4">
        <v>106820000</v>
      </c>
      <c r="Q228" s="4">
        <v>99270000</v>
      </c>
    </row>
    <row r="229" spans="1:22" ht="15.75" x14ac:dyDescent="0.25">
      <c r="A229" s="10"/>
      <c r="B229" s="21"/>
      <c r="C229" s="21" t="s">
        <v>141</v>
      </c>
      <c r="D229" s="21"/>
      <c r="E229" s="21"/>
      <c r="F229" s="4">
        <v>136303200</v>
      </c>
      <c r="G229" s="4">
        <v>152140500</v>
      </c>
      <c r="H229" s="4">
        <v>169105000</v>
      </c>
      <c r="I229" s="4">
        <v>182791000</v>
      </c>
      <c r="J229" s="4">
        <v>201552000</v>
      </c>
      <c r="K229" s="4">
        <v>219739000</v>
      </c>
      <c r="L229" s="4">
        <v>232978000</v>
      </c>
      <c r="M229" s="4">
        <v>256963000</v>
      </c>
      <c r="N229" s="4">
        <v>273191000</v>
      </c>
      <c r="O229" s="4">
        <v>296812000</v>
      </c>
      <c r="P229" s="4">
        <v>319635000</v>
      </c>
      <c r="Q229" s="4">
        <v>343371000</v>
      </c>
    </row>
    <row r="230" spans="1:22" ht="15.75" x14ac:dyDescent="0.25">
      <c r="A230" s="10"/>
      <c r="B230" s="21"/>
      <c r="C230" s="21"/>
      <c r="D230" s="21"/>
      <c r="E230" s="21"/>
      <c r="F230" s="4"/>
      <c r="G230" s="4"/>
      <c r="H230" s="4"/>
      <c r="I230" s="4"/>
      <c r="J230" s="4"/>
      <c r="K230" s="4"/>
    </row>
    <row r="231" spans="1:22" ht="15.75" x14ac:dyDescent="0.25">
      <c r="A231" s="10"/>
      <c r="B231" s="21"/>
      <c r="C231" s="21" t="s">
        <v>142</v>
      </c>
      <c r="D231" s="21"/>
      <c r="E231" s="21"/>
      <c r="F231" s="4">
        <v>2233000</v>
      </c>
      <c r="G231" s="4">
        <v>2269000</v>
      </c>
      <c r="H231" s="4">
        <v>2284000</v>
      </c>
      <c r="I231" s="4">
        <v>2303000</v>
      </c>
      <c r="J231" s="4">
        <v>2328000</v>
      </c>
      <c r="K231" s="4">
        <v>2305000</v>
      </c>
      <c r="L231" s="4">
        <v>2318000</v>
      </c>
      <c r="M231" s="4">
        <v>2345000</v>
      </c>
      <c r="N231" s="4">
        <v>2330000</v>
      </c>
      <c r="O231" s="4">
        <v>2349000</v>
      </c>
      <c r="P231" s="4">
        <v>2377000</v>
      </c>
      <c r="Q231" s="4">
        <v>2410000</v>
      </c>
    </row>
    <row r="232" spans="1:22" ht="18.75" x14ac:dyDescent="0.25">
      <c r="A232" s="10"/>
      <c r="B232" s="21"/>
      <c r="C232" s="21"/>
      <c r="D232" s="21"/>
      <c r="E232" s="21" t="s">
        <v>143</v>
      </c>
      <c r="F232" s="4">
        <v>1180000</v>
      </c>
      <c r="G232" s="4">
        <v>1197000</v>
      </c>
      <c r="H232" s="4">
        <v>1204000</v>
      </c>
      <c r="I232" s="4">
        <v>1214000</v>
      </c>
      <c r="J232" s="4">
        <v>1227000</v>
      </c>
      <c r="K232" s="4">
        <v>1212000</v>
      </c>
      <c r="L232" s="4">
        <v>1217000</v>
      </c>
      <c r="M232" s="4">
        <v>1229000</v>
      </c>
      <c r="N232" s="4">
        <v>1221000</v>
      </c>
      <c r="O232" s="4">
        <v>1229000</v>
      </c>
      <c r="P232" s="4">
        <v>1242000</v>
      </c>
      <c r="Q232" s="4">
        <v>1257000</v>
      </c>
      <c r="R232" s="14"/>
      <c r="S232" s="14"/>
      <c r="T232" s="14"/>
      <c r="U232" s="14"/>
      <c r="V232" s="14"/>
    </row>
    <row r="233" spans="1:22" ht="18.75" x14ac:dyDescent="0.25">
      <c r="A233" s="10"/>
      <c r="B233" s="21"/>
      <c r="C233" s="21"/>
      <c r="D233" s="21"/>
      <c r="E233" s="21" t="s">
        <v>144</v>
      </c>
      <c r="F233" s="4">
        <v>1052000</v>
      </c>
      <c r="G233" s="4">
        <v>1072000</v>
      </c>
      <c r="H233" s="4">
        <v>1079000</v>
      </c>
      <c r="I233" s="4">
        <v>1089000</v>
      </c>
      <c r="J233" s="4">
        <v>1101000</v>
      </c>
      <c r="K233" s="4">
        <v>1093000</v>
      </c>
      <c r="L233" s="4">
        <v>1101000</v>
      </c>
      <c r="M233" s="4">
        <v>1115000</v>
      </c>
      <c r="N233" s="4">
        <v>1109000</v>
      </c>
      <c r="O233" s="4">
        <v>1120000</v>
      </c>
      <c r="P233" s="4">
        <v>1135000</v>
      </c>
      <c r="Q233" s="4">
        <v>1153000</v>
      </c>
      <c r="R233" s="14"/>
      <c r="S233" s="14"/>
      <c r="T233" s="14"/>
      <c r="U233" s="14"/>
      <c r="V233" s="14"/>
    </row>
    <row r="234" spans="1:22" ht="18.75" x14ac:dyDescent="0.25">
      <c r="A234" s="10"/>
      <c r="B234" s="21"/>
      <c r="C234" s="21"/>
      <c r="D234" s="21"/>
      <c r="E234" s="21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4"/>
      <c r="S234" s="14"/>
      <c r="T234" s="14"/>
      <c r="U234" s="14"/>
      <c r="V234" s="14"/>
    </row>
    <row r="235" spans="1:22" ht="18.75" x14ac:dyDescent="0.25">
      <c r="A235" s="10"/>
      <c r="B235" s="21"/>
      <c r="C235" s="21" t="s">
        <v>145</v>
      </c>
      <c r="D235" s="21"/>
      <c r="E235" s="21"/>
      <c r="F235" s="4">
        <v>2212000</v>
      </c>
      <c r="G235" s="4">
        <v>2245000</v>
      </c>
      <c r="H235" s="4">
        <v>2272000</v>
      </c>
      <c r="I235" s="4">
        <v>2290000</v>
      </c>
      <c r="J235" s="4">
        <v>2312000</v>
      </c>
      <c r="K235" s="4">
        <v>2314000</v>
      </c>
      <c r="L235" s="4">
        <v>2310000</v>
      </c>
      <c r="M235" s="4">
        <v>2330000</v>
      </c>
      <c r="N235" s="4">
        <v>2336000</v>
      </c>
      <c r="O235" s="4">
        <v>2338000</v>
      </c>
      <c r="P235" s="4">
        <v>2362000</v>
      </c>
      <c r="Q235" s="4">
        <v>2393000</v>
      </c>
      <c r="R235" s="14"/>
      <c r="S235" s="14"/>
      <c r="T235" s="14"/>
      <c r="U235" s="14"/>
      <c r="V235" s="14"/>
    </row>
    <row r="236" spans="1:22" ht="18.75" x14ac:dyDescent="0.25">
      <c r="A236" s="10"/>
      <c r="B236" s="21"/>
      <c r="C236" s="21"/>
      <c r="D236" s="21"/>
      <c r="E236" s="21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4"/>
      <c r="S236" s="14"/>
      <c r="T236" s="14"/>
      <c r="U236" s="14"/>
      <c r="V236" s="14"/>
    </row>
    <row r="237" spans="1:22" ht="18.75" x14ac:dyDescent="0.25">
      <c r="A237" s="10"/>
      <c r="B237" s="21"/>
      <c r="C237" s="21" t="s">
        <v>146</v>
      </c>
      <c r="D237" s="21"/>
      <c r="E237" s="21"/>
      <c r="F237" s="4">
        <v>2060900</v>
      </c>
      <c r="G237" s="4">
        <v>2026900</v>
      </c>
      <c r="H237" s="4">
        <v>1960800</v>
      </c>
      <c r="I237" s="4">
        <v>1884400</v>
      </c>
      <c r="J237" s="4">
        <v>1807700</v>
      </c>
      <c r="K237" s="4">
        <v>1728500</v>
      </c>
      <c r="L237" s="4">
        <v>1649900</v>
      </c>
      <c r="M237" s="4">
        <v>1572500</v>
      </c>
      <c r="N237" s="4">
        <v>1492500</v>
      </c>
      <c r="O237" s="4">
        <v>1412100</v>
      </c>
      <c r="P237" s="4">
        <v>1331600</v>
      </c>
      <c r="Q237" s="4">
        <v>1251200</v>
      </c>
      <c r="R237" s="14"/>
      <c r="S237" s="14"/>
      <c r="T237" s="14"/>
      <c r="U237" s="14"/>
      <c r="V237" s="14"/>
    </row>
    <row r="238" spans="1:22" ht="18.75" x14ac:dyDescent="0.25">
      <c r="A238" s="10"/>
      <c r="B238" s="21"/>
      <c r="C238" s="21"/>
      <c r="D238" s="21"/>
      <c r="E238" s="21" t="s">
        <v>147</v>
      </c>
      <c r="F238" s="4">
        <v>1077900</v>
      </c>
      <c r="G238" s="4">
        <v>1061600</v>
      </c>
      <c r="H238" s="4">
        <v>1028900</v>
      </c>
      <c r="I238" s="4">
        <v>991400</v>
      </c>
      <c r="J238" s="4">
        <v>953700</v>
      </c>
      <c r="K238" s="4">
        <v>914500</v>
      </c>
      <c r="L238" s="4">
        <v>875200</v>
      </c>
      <c r="M238" s="4">
        <v>836300</v>
      </c>
      <c r="N238" s="4">
        <v>796200</v>
      </c>
      <c r="O238" s="4">
        <v>755800</v>
      </c>
      <c r="P238" s="4">
        <v>715400</v>
      </c>
      <c r="Q238" s="4">
        <v>674800</v>
      </c>
      <c r="R238" s="14"/>
      <c r="S238" s="14"/>
      <c r="T238" s="14"/>
      <c r="U238" s="14"/>
      <c r="V238" s="14"/>
    </row>
    <row r="239" spans="1:22" ht="18.75" x14ac:dyDescent="0.25">
      <c r="A239" s="10"/>
      <c r="B239" s="21"/>
      <c r="C239" s="21"/>
      <c r="D239" s="21"/>
      <c r="E239" s="21" t="s">
        <v>148</v>
      </c>
      <c r="F239" s="4">
        <v>983000</v>
      </c>
      <c r="G239" s="4">
        <v>965300</v>
      </c>
      <c r="H239" s="4">
        <v>932000</v>
      </c>
      <c r="I239" s="4">
        <v>893000</v>
      </c>
      <c r="J239" s="4">
        <v>854000</v>
      </c>
      <c r="K239" s="4">
        <v>814100</v>
      </c>
      <c r="L239" s="4">
        <v>774800</v>
      </c>
      <c r="M239" s="4">
        <v>736100</v>
      </c>
      <c r="N239" s="4">
        <v>696400</v>
      </c>
      <c r="O239" s="4">
        <v>656200</v>
      </c>
      <c r="P239" s="4">
        <v>616200</v>
      </c>
      <c r="Q239" s="4">
        <v>576400</v>
      </c>
      <c r="R239" s="14"/>
      <c r="S239" s="14"/>
      <c r="T239" s="14"/>
      <c r="U239" s="14"/>
      <c r="V239" s="14"/>
    </row>
    <row r="240" spans="1:22" ht="10.35" customHeight="1" x14ac:dyDescent="0.25">
      <c r="A240" s="10"/>
      <c r="B240" s="21"/>
      <c r="C240" s="21"/>
      <c r="D240" s="21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ht="15.75" x14ac:dyDescent="0.25">
      <c r="A241" s="10"/>
      <c r="B241" s="21"/>
      <c r="C241" s="21" t="s">
        <v>149</v>
      </c>
      <c r="D241" s="21"/>
      <c r="E241" s="21"/>
      <c r="F241" s="4">
        <v>1671700</v>
      </c>
      <c r="G241" s="4">
        <v>1757800</v>
      </c>
      <c r="H241" s="4">
        <v>1835100</v>
      </c>
      <c r="I241" s="4">
        <v>1899100</v>
      </c>
      <c r="J241" s="4">
        <v>1969600</v>
      </c>
      <c r="K241" s="4">
        <v>2019200</v>
      </c>
      <c r="L241" s="4">
        <v>2057000</v>
      </c>
      <c r="M241" s="4">
        <v>2114300</v>
      </c>
      <c r="N241" s="4">
        <v>2143400</v>
      </c>
      <c r="O241" s="4">
        <v>2193000</v>
      </c>
      <c r="P241" s="4">
        <v>2246000</v>
      </c>
      <c r="Q241" s="4">
        <v>2301700</v>
      </c>
    </row>
    <row r="242" spans="1:17" ht="15.75" x14ac:dyDescent="0.25">
      <c r="A242" s="10"/>
      <c r="B242" s="21"/>
      <c r="C242" s="21"/>
      <c r="D242" s="21"/>
      <c r="E242" s="21" t="s">
        <v>150</v>
      </c>
      <c r="F242" s="4">
        <v>842800</v>
      </c>
      <c r="G242" s="4">
        <v>888000</v>
      </c>
      <c r="H242" s="4">
        <v>929800</v>
      </c>
      <c r="I242" s="4">
        <v>965600</v>
      </c>
      <c r="J242" s="4">
        <v>1004300</v>
      </c>
      <c r="K242" s="4">
        <v>1032200</v>
      </c>
      <c r="L242" s="4">
        <v>1053400</v>
      </c>
      <c r="M242" s="4">
        <v>1084500</v>
      </c>
      <c r="N242" s="4">
        <v>1102300</v>
      </c>
      <c r="O242" s="4">
        <v>1129100</v>
      </c>
      <c r="P242" s="4">
        <v>1157200</v>
      </c>
      <c r="Q242" s="4">
        <v>1186100</v>
      </c>
    </row>
    <row r="243" spans="1:17" ht="15.75" x14ac:dyDescent="0.25">
      <c r="A243" s="10"/>
      <c r="B243" s="21"/>
      <c r="C243" s="21"/>
      <c r="D243" s="21"/>
      <c r="E243" s="21" t="s">
        <v>151</v>
      </c>
      <c r="F243" s="4">
        <v>828900</v>
      </c>
      <c r="G243" s="4">
        <v>869800</v>
      </c>
      <c r="H243" s="4">
        <v>905300</v>
      </c>
      <c r="I243" s="4">
        <v>933500</v>
      </c>
      <c r="J243" s="4">
        <v>965300</v>
      </c>
      <c r="K243" s="4">
        <v>987000</v>
      </c>
      <c r="L243" s="4">
        <v>1003700</v>
      </c>
      <c r="M243" s="4">
        <v>1029800</v>
      </c>
      <c r="N243" s="4">
        <v>1041100</v>
      </c>
      <c r="O243" s="4">
        <v>1063900</v>
      </c>
      <c r="P243" s="4">
        <v>1088800</v>
      </c>
      <c r="Q243" s="4">
        <v>1115600</v>
      </c>
    </row>
    <row r="244" spans="1:17" ht="10.35" customHeight="1" x14ac:dyDescent="0.25">
      <c r="A244" s="10"/>
      <c r="B244" s="21"/>
      <c r="C244" s="21"/>
      <c r="D244" s="21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ht="15.75" x14ac:dyDescent="0.25">
      <c r="A245" s="10"/>
      <c r="B245" s="21"/>
      <c r="C245" s="21" t="s">
        <v>152</v>
      </c>
      <c r="D245" s="21"/>
      <c r="E245" s="21"/>
      <c r="F245" s="4">
        <v>1541100</v>
      </c>
      <c r="G245" s="4">
        <v>1624400</v>
      </c>
      <c r="H245" s="4">
        <v>1700400</v>
      </c>
      <c r="I245" s="4">
        <v>1764500</v>
      </c>
      <c r="J245" s="4">
        <v>1833900</v>
      </c>
      <c r="K245" s="4">
        <v>1888000</v>
      </c>
      <c r="L245" s="4">
        <v>1928100</v>
      </c>
      <c r="M245" s="4">
        <v>1991800</v>
      </c>
      <c r="N245" s="4">
        <v>2032300</v>
      </c>
      <c r="O245" s="4">
        <v>2089500</v>
      </c>
      <c r="P245" s="4">
        <v>2150600</v>
      </c>
      <c r="Q245" s="4">
        <v>2214100</v>
      </c>
    </row>
    <row r="246" spans="1:17" ht="15.75" x14ac:dyDescent="0.25">
      <c r="A246" s="10"/>
      <c r="B246" s="21"/>
      <c r="C246" s="21"/>
      <c r="D246" s="21"/>
      <c r="E246" s="21" t="s">
        <v>153</v>
      </c>
      <c r="F246" s="4">
        <v>783300</v>
      </c>
      <c r="G246" s="4">
        <v>826900</v>
      </c>
      <c r="H246" s="4">
        <v>867600</v>
      </c>
      <c r="I246" s="4">
        <v>902800</v>
      </c>
      <c r="J246" s="4">
        <v>940400</v>
      </c>
      <c r="K246" s="4">
        <v>969700</v>
      </c>
      <c r="L246" s="4">
        <v>991500</v>
      </c>
      <c r="M246" s="4">
        <v>1025200</v>
      </c>
      <c r="N246" s="4">
        <v>1052000</v>
      </c>
      <c r="O246" s="4">
        <v>1086900</v>
      </c>
      <c r="P246" s="4">
        <v>1123500</v>
      </c>
      <c r="Q246" s="4">
        <v>1161000</v>
      </c>
    </row>
    <row r="247" spans="1:17" ht="15.75" x14ac:dyDescent="0.25">
      <c r="A247" s="10"/>
      <c r="B247" s="21"/>
      <c r="C247" s="21"/>
      <c r="D247" s="21"/>
      <c r="E247" s="21" t="s">
        <v>154</v>
      </c>
      <c r="F247" s="4">
        <v>757800</v>
      </c>
      <c r="G247" s="4">
        <v>797500</v>
      </c>
      <c r="H247" s="4">
        <v>832700</v>
      </c>
      <c r="I247" s="4">
        <v>861700</v>
      </c>
      <c r="J247" s="4">
        <v>893500</v>
      </c>
      <c r="K247" s="4">
        <v>918300</v>
      </c>
      <c r="L247" s="4">
        <v>936600</v>
      </c>
      <c r="M247" s="4">
        <v>966600</v>
      </c>
      <c r="N247" s="4">
        <v>980300</v>
      </c>
      <c r="O247" s="4">
        <v>1002700</v>
      </c>
      <c r="P247" s="4">
        <v>1027100</v>
      </c>
      <c r="Q247" s="4">
        <v>1053100</v>
      </c>
    </row>
    <row r="248" spans="1:17" ht="15.75" x14ac:dyDescent="0.25">
      <c r="A248" s="10"/>
      <c r="B248" s="21"/>
      <c r="C248" s="21"/>
      <c r="D248" s="21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ht="15.75" x14ac:dyDescent="0.25">
      <c r="A249" s="10"/>
      <c r="B249" s="21"/>
      <c r="C249" s="21" t="s">
        <v>155</v>
      </c>
      <c r="D249" s="21"/>
      <c r="E249" s="21"/>
      <c r="F249" s="4">
        <v>22600</v>
      </c>
      <c r="G249" s="4">
        <v>25800</v>
      </c>
      <c r="H249" s="4">
        <v>29500</v>
      </c>
      <c r="I249" s="4">
        <v>33600</v>
      </c>
      <c r="J249" s="4">
        <v>37600</v>
      </c>
      <c r="K249" s="4">
        <v>42000</v>
      </c>
      <c r="L249" s="4">
        <v>46600</v>
      </c>
      <c r="M249" s="4">
        <v>51100</v>
      </c>
      <c r="N249" s="4">
        <v>56100</v>
      </c>
      <c r="O249" s="4">
        <v>62200</v>
      </c>
      <c r="P249" s="4">
        <v>68600</v>
      </c>
      <c r="Q249" s="4">
        <v>75500</v>
      </c>
    </row>
    <row r="250" spans="1:17" ht="15.75" x14ac:dyDescent="0.25">
      <c r="A250" s="10"/>
      <c r="B250" s="21"/>
      <c r="C250" s="21"/>
      <c r="D250" s="21"/>
      <c r="E250" s="21"/>
      <c r="F250" s="3"/>
      <c r="G250" s="3"/>
      <c r="H250" s="3"/>
      <c r="I250" s="3"/>
      <c r="J250" s="3"/>
      <c r="K250" s="3"/>
    </row>
    <row r="251" spans="1:17" ht="15.75" x14ac:dyDescent="0.25">
      <c r="A251" s="10"/>
      <c r="B251" s="21"/>
      <c r="C251" s="21" t="s">
        <v>156</v>
      </c>
      <c r="D251" s="21"/>
      <c r="E251" s="21"/>
      <c r="F251" s="4">
        <v>81600</v>
      </c>
      <c r="G251" s="4">
        <v>80200</v>
      </c>
      <c r="H251" s="4">
        <v>80100</v>
      </c>
      <c r="I251" s="4">
        <v>79000</v>
      </c>
      <c r="J251" s="4">
        <v>79400</v>
      </c>
      <c r="K251" s="4">
        <v>80100</v>
      </c>
      <c r="L251" s="4">
        <v>79200</v>
      </c>
      <c r="M251" s="4">
        <v>80700</v>
      </c>
      <c r="N251" s="4">
        <v>80400</v>
      </c>
      <c r="O251" s="4">
        <v>80800</v>
      </c>
      <c r="P251" s="4">
        <v>80200</v>
      </c>
      <c r="Q251" s="4">
        <v>79300</v>
      </c>
    </row>
    <row r="252" spans="1:17" ht="15.75" x14ac:dyDescent="0.25">
      <c r="A252" s="10"/>
      <c r="B252" s="21"/>
      <c r="C252" s="21"/>
      <c r="D252" s="21"/>
      <c r="E252" s="21" t="s">
        <v>157</v>
      </c>
      <c r="F252" s="4">
        <v>71900</v>
      </c>
      <c r="G252" s="4">
        <v>71100</v>
      </c>
      <c r="H252" s="4">
        <v>71500</v>
      </c>
      <c r="I252" s="4">
        <v>70800</v>
      </c>
      <c r="J252" s="4">
        <v>71600</v>
      </c>
      <c r="K252" s="4">
        <v>72600</v>
      </c>
      <c r="L252" s="4">
        <v>72100</v>
      </c>
      <c r="M252" s="4">
        <v>73700</v>
      </c>
      <c r="N252" s="4">
        <v>73700</v>
      </c>
      <c r="O252" s="4">
        <v>74400</v>
      </c>
      <c r="P252" s="4">
        <v>74200</v>
      </c>
      <c r="Q252" s="4">
        <v>73700</v>
      </c>
    </row>
    <row r="253" spans="1:17" ht="15.75" x14ac:dyDescent="0.25">
      <c r="A253" s="10"/>
      <c r="B253" s="21"/>
      <c r="C253" s="21"/>
      <c r="D253" s="21"/>
      <c r="E253" s="21" t="s">
        <v>158</v>
      </c>
      <c r="F253" s="4">
        <v>92100</v>
      </c>
      <c r="G253" s="4">
        <v>90200</v>
      </c>
      <c r="H253" s="4">
        <v>89700</v>
      </c>
      <c r="I253" s="4">
        <v>88000</v>
      </c>
      <c r="J253" s="4">
        <v>88100</v>
      </c>
      <c r="K253" s="4">
        <v>88500</v>
      </c>
      <c r="L253" s="4">
        <v>87300</v>
      </c>
      <c r="M253" s="4">
        <v>88600</v>
      </c>
      <c r="N253" s="4">
        <v>88000</v>
      </c>
      <c r="O253" s="4">
        <v>88100</v>
      </c>
      <c r="P253" s="4">
        <v>87200</v>
      </c>
      <c r="Q253" s="4">
        <v>85900</v>
      </c>
    </row>
    <row r="254" spans="1:17" ht="15.75" x14ac:dyDescent="0.25">
      <c r="A254" s="10"/>
      <c r="B254" s="21"/>
      <c r="C254" s="21"/>
      <c r="D254" s="21"/>
      <c r="E254" s="21"/>
      <c r="F254" s="3"/>
      <c r="G254" s="3"/>
      <c r="H254" s="3"/>
      <c r="I254" s="3"/>
      <c r="J254" s="3"/>
      <c r="K254" s="3"/>
    </row>
    <row r="255" spans="1:17" ht="15.75" x14ac:dyDescent="0.25">
      <c r="A255" s="10"/>
      <c r="B255" s="21"/>
      <c r="C255" s="21" t="s">
        <v>159</v>
      </c>
      <c r="D255" s="21"/>
      <c r="E255" s="21"/>
      <c r="F255" s="4">
        <v>81400</v>
      </c>
      <c r="G255" s="4">
        <v>86400</v>
      </c>
      <c r="H255" s="4">
        <v>92000</v>
      </c>
      <c r="I255" s="4">
        <v>96100</v>
      </c>
      <c r="J255" s="4">
        <v>102200</v>
      </c>
      <c r="K255" s="4">
        <v>108700</v>
      </c>
      <c r="L255" s="4">
        <v>113100</v>
      </c>
      <c r="M255" s="4">
        <v>121400</v>
      </c>
      <c r="N255" s="4">
        <v>127300</v>
      </c>
      <c r="O255" s="4">
        <v>135200</v>
      </c>
      <c r="P255" s="4">
        <v>142100</v>
      </c>
      <c r="Q255" s="4">
        <v>149000</v>
      </c>
    </row>
    <row r="256" spans="1:17" ht="15.75" x14ac:dyDescent="0.25">
      <c r="A256" s="10"/>
      <c r="B256" s="21"/>
      <c r="C256" s="21"/>
      <c r="D256" s="21"/>
      <c r="E256" s="21" t="s">
        <v>160</v>
      </c>
      <c r="F256" s="4">
        <v>71400</v>
      </c>
      <c r="G256" s="4">
        <v>76100</v>
      </c>
      <c r="H256" s="4">
        <v>81400</v>
      </c>
      <c r="I256" s="4">
        <v>85200</v>
      </c>
      <c r="J256" s="4">
        <v>90800</v>
      </c>
      <c r="K256" s="4">
        <v>96800</v>
      </c>
      <c r="L256" s="4">
        <v>100900</v>
      </c>
      <c r="M256" s="4">
        <v>108500</v>
      </c>
      <c r="N256" s="4">
        <v>113900</v>
      </c>
      <c r="O256" s="4">
        <v>121200</v>
      </c>
      <c r="P256" s="4">
        <v>127700</v>
      </c>
      <c r="Q256" s="4">
        <v>134000</v>
      </c>
    </row>
    <row r="257" spans="1:22" ht="15.75" x14ac:dyDescent="0.25">
      <c r="A257" s="10"/>
      <c r="B257" s="21"/>
      <c r="C257" s="21"/>
      <c r="D257" s="21"/>
      <c r="E257" s="21" t="s">
        <v>161</v>
      </c>
      <c r="F257" s="4">
        <v>91600</v>
      </c>
      <c r="G257" s="4">
        <v>96900</v>
      </c>
      <c r="H257" s="4">
        <v>103000</v>
      </c>
      <c r="I257" s="4">
        <v>107400</v>
      </c>
      <c r="J257" s="4">
        <v>114000</v>
      </c>
      <c r="K257" s="4">
        <v>121100</v>
      </c>
      <c r="L257" s="4">
        <v>125900</v>
      </c>
      <c r="M257" s="4">
        <v>135000</v>
      </c>
      <c r="N257" s="4">
        <v>141500</v>
      </c>
      <c r="O257" s="4">
        <v>150000</v>
      </c>
      <c r="P257" s="4">
        <v>157600</v>
      </c>
      <c r="Q257" s="4">
        <v>165000</v>
      </c>
    </row>
    <row r="258" spans="1:22" ht="15.75" x14ac:dyDescent="0.25">
      <c r="A258" s="10"/>
      <c r="B258" s="21"/>
      <c r="C258" s="21"/>
      <c r="D258" s="21"/>
      <c r="E258" s="21"/>
      <c r="F258" s="3"/>
      <c r="G258" s="3"/>
      <c r="H258" s="3"/>
      <c r="I258" s="3"/>
      <c r="J258" s="3"/>
      <c r="K258" s="3"/>
    </row>
    <row r="259" spans="1:22" ht="15.75" x14ac:dyDescent="0.25">
      <c r="A259" s="10"/>
      <c r="B259" s="21"/>
      <c r="C259" s="21" t="s">
        <v>162</v>
      </c>
      <c r="D259" s="21"/>
      <c r="E259" s="21"/>
      <c r="F259" s="4">
        <v>6500</v>
      </c>
      <c r="G259" s="4">
        <v>7100</v>
      </c>
      <c r="H259" s="4">
        <v>8700</v>
      </c>
      <c r="I259" s="4">
        <v>10000</v>
      </c>
      <c r="J259" s="4">
        <v>12600</v>
      </c>
      <c r="K259" s="4">
        <v>12200</v>
      </c>
      <c r="L259" s="4">
        <v>14000</v>
      </c>
      <c r="M259" s="4">
        <v>18100</v>
      </c>
      <c r="N259" s="4">
        <v>19200</v>
      </c>
      <c r="O259" s="4">
        <v>20600</v>
      </c>
      <c r="P259" s="4">
        <v>22200</v>
      </c>
      <c r="Q259" s="4">
        <v>23800</v>
      </c>
    </row>
    <row r="260" spans="1:22" ht="15.75" x14ac:dyDescent="0.25">
      <c r="A260" s="10"/>
      <c r="B260" s="21"/>
      <c r="C260" s="21"/>
      <c r="D260" s="21"/>
      <c r="E260" s="21" t="s">
        <v>163</v>
      </c>
      <c r="F260" s="4">
        <v>5900</v>
      </c>
      <c r="G260" s="4">
        <v>6500</v>
      </c>
      <c r="H260" s="4">
        <v>8000</v>
      </c>
      <c r="I260" s="4">
        <v>9100</v>
      </c>
      <c r="J260" s="4">
        <v>11400</v>
      </c>
      <c r="K260" s="4">
        <v>11100</v>
      </c>
      <c r="L260" s="4">
        <v>12700</v>
      </c>
      <c r="M260" s="4">
        <v>16300</v>
      </c>
      <c r="N260" s="4">
        <v>17300</v>
      </c>
      <c r="O260" s="4">
        <v>18600</v>
      </c>
      <c r="P260" s="4">
        <v>20000</v>
      </c>
      <c r="Q260" s="4">
        <v>21500</v>
      </c>
    </row>
    <row r="261" spans="1:22" ht="15.75" x14ac:dyDescent="0.25">
      <c r="A261" s="10"/>
      <c r="B261" s="21"/>
      <c r="C261" s="21"/>
      <c r="D261" s="21"/>
      <c r="E261" s="21" t="s">
        <v>164</v>
      </c>
      <c r="F261" s="4">
        <v>7100</v>
      </c>
      <c r="G261" s="4">
        <v>7800</v>
      </c>
      <c r="H261" s="4">
        <v>9500</v>
      </c>
      <c r="I261" s="4">
        <v>10900</v>
      </c>
      <c r="J261" s="4">
        <v>13900</v>
      </c>
      <c r="K261" s="4">
        <v>13400</v>
      </c>
      <c r="L261" s="4">
        <v>15400</v>
      </c>
      <c r="M261" s="4">
        <v>19900</v>
      </c>
      <c r="N261" s="4">
        <v>21200</v>
      </c>
      <c r="O261" s="4">
        <v>22900</v>
      </c>
      <c r="P261" s="4">
        <v>24600</v>
      </c>
      <c r="Q261" s="4">
        <v>26400</v>
      </c>
    </row>
    <row r="262" spans="1:22" ht="15.75" x14ac:dyDescent="0.25">
      <c r="A262" s="10"/>
      <c r="B262" s="21"/>
      <c r="C262" s="21"/>
      <c r="D262" s="21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22" ht="15.75" x14ac:dyDescent="0.25">
      <c r="A263" s="10"/>
      <c r="B263" s="21"/>
      <c r="C263" s="21" t="s">
        <v>165</v>
      </c>
      <c r="D263" s="21"/>
      <c r="E263" s="21"/>
      <c r="F263" s="4">
        <v>3600</v>
      </c>
      <c r="G263" s="4">
        <v>3800</v>
      </c>
      <c r="H263" s="4">
        <v>4600</v>
      </c>
      <c r="I263" s="4">
        <v>5200</v>
      </c>
      <c r="J263" s="4">
        <v>6500</v>
      </c>
      <c r="K263" s="4">
        <v>6100</v>
      </c>
      <c r="L263" s="4">
        <v>6900</v>
      </c>
      <c r="M263" s="4">
        <v>8800</v>
      </c>
      <c r="N263" s="4">
        <v>9300</v>
      </c>
      <c r="O263" s="4">
        <v>10000</v>
      </c>
      <c r="P263" s="4">
        <v>10600</v>
      </c>
      <c r="Q263" s="4">
        <v>11400</v>
      </c>
    </row>
    <row r="264" spans="1:22" ht="15.75" x14ac:dyDescent="0.25">
      <c r="A264" s="10"/>
      <c r="B264" s="21"/>
      <c r="C264" s="21"/>
      <c r="D264" s="21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22" ht="15.75" x14ac:dyDescent="0.25">
      <c r="A265" s="10"/>
      <c r="B265" s="21"/>
      <c r="C265" s="21" t="s">
        <v>166</v>
      </c>
      <c r="D265" s="21"/>
      <c r="E265" s="21"/>
      <c r="F265" s="36">
        <v>1.0001</v>
      </c>
      <c r="G265" s="36">
        <v>1.0002</v>
      </c>
      <c r="H265" s="36">
        <v>1.0001</v>
      </c>
      <c r="I265" s="36">
        <v>0.99974430136304793</v>
      </c>
      <c r="J265" s="36">
        <v>0.99998742662687867</v>
      </c>
      <c r="K265" s="36">
        <v>1.0000794431792837</v>
      </c>
      <c r="L265" s="36">
        <v>1.0000447887560791</v>
      </c>
      <c r="M265" s="36">
        <v>1.0001402609449095</v>
      </c>
      <c r="N265" s="36">
        <v>1.0000591701018902</v>
      </c>
      <c r="O265" s="36">
        <v>1.0000591701018902</v>
      </c>
      <c r="P265" s="36">
        <v>1.0000591701018902</v>
      </c>
      <c r="Q265" s="36">
        <v>1.0000591701018902</v>
      </c>
    </row>
    <row r="266" spans="1:22" ht="15.75" x14ac:dyDescent="0.25">
      <c r="A266" s="10"/>
      <c r="B266" s="3"/>
      <c r="C266" s="21" t="s">
        <v>167</v>
      </c>
      <c r="D266" s="21"/>
      <c r="E266" s="21"/>
      <c r="F266" s="36">
        <v>1.0014000000000001</v>
      </c>
      <c r="G266" s="36">
        <v>1.0017</v>
      </c>
      <c r="H266" s="36">
        <v>1.0014000000000001</v>
      </c>
      <c r="I266" s="36">
        <v>1.0013579730093705</v>
      </c>
      <c r="J266" s="36">
        <v>1.0014992277400647</v>
      </c>
      <c r="K266" s="36">
        <v>1.0014945688842671</v>
      </c>
      <c r="L266" s="36">
        <v>1.0011584109989053</v>
      </c>
      <c r="M266" s="36">
        <v>1.0011666895771789</v>
      </c>
      <c r="N266" s="36">
        <v>1.0011656704595684</v>
      </c>
      <c r="O266" s="36">
        <v>1.0011656704595684</v>
      </c>
      <c r="P266" s="36">
        <v>1.0011656704595684</v>
      </c>
      <c r="Q266" s="36">
        <v>1.0011656704595684</v>
      </c>
    </row>
    <row r="267" spans="1:22" s="14" customFormat="1" ht="14.25" customHeight="1" x14ac:dyDescent="0.25">
      <c r="A267" s="13"/>
      <c r="B267" s="29"/>
      <c r="C267" s="21" t="s">
        <v>168</v>
      </c>
      <c r="D267" s="21"/>
      <c r="E267" s="21"/>
      <c r="F267" s="36">
        <v>1.0027999999999999</v>
      </c>
      <c r="G267" s="36">
        <v>1.0035000000000001</v>
      </c>
      <c r="H267" s="36">
        <v>1.0027999999999999</v>
      </c>
      <c r="I267" s="36">
        <v>1.0030132408558239</v>
      </c>
      <c r="J267" s="36">
        <v>1.0032747920686225</v>
      </c>
      <c r="K267" s="36">
        <v>1.0023029982694376</v>
      </c>
      <c r="L267" s="36">
        <v>1.0025615749184755</v>
      </c>
      <c r="M267" s="36">
        <v>1.0057832069422392</v>
      </c>
      <c r="N267" s="36">
        <v>1.0024651837197511</v>
      </c>
      <c r="O267" s="36">
        <v>1.002384300707758</v>
      </c>
      <c r="P267" s="36">
        <v>1.0023034176957646</v>
      </c>
      <c r="Q267" s="36">
        <v>1.0022225346837712</v>
      </c>
      <c r="R267" s="6"/>
      <c r="S267" s="6"/>
      <c r="T267" s="6"/>
      <c r="U267" s="6"/>
      <c r="V267" s="6"/>
    </row>
    <row r="268" spans="1:22" s="14" customFormat="1" ht="14.25" customHeight="1" x14ac:dyDescent="0.25">
      <c r="A268" s="13"/>
      <c r="B268" s="29"/>
      <c r="C268" s="21" t="s">
        <v>169</v>
      </c>
      <c r="D268" s="21"/>
      <c r="E268" s="21"/>
      <c r="F268" s="36">
        <v>1.0112000000000001</v>
      </c>
      <c r="G268" s="36">
        <v>1.0092000000000001</v>
      </c>
      <c r="H268" s="36">
        <v>1.0091000000000001</v>
      </c>
      <c r="I268" s="36">
        <v>1.0099908881693889</v>
      </c>
      <c r="J268" s="36">
        <v>0.99180363509603131</v>
      </c>
      <c r="K268" s="36">
        <v>1.0136260571780997</v>
      </c>
      <c r="L268" s="36">
        <v>1.0146626056505281</v>
      </c>
      <c r="M268" s="36">
        <v>0.75923007315159241</v>
      </c>
      <c r="N268" s="36">
        <v>1.0003802371063248</v>
      </c>
      <c r="O268" s="36">
        <v>0.99981933010880886</v>
      </c>
      <c r="P268" s="36">
        <v>0.99925842311129287</v>
      </c>
      <c r="Q268" s="36">
        <v>0.99869751611377688</v>
      </c>
      <c r="R268" s="6"/>
      <c r="S268" s="6"/>
      <c r="T268" s="6"/>
      <c r="U268" s="6"/>
      <c r="V268" s="6"/>
    </row>
    <row r="269" spans="1:22" s="14" customFormat="1" ht="14.25" customHeight="1" x14ac:dyDescent="0.25">
      <c r="A269" s="13"/>
      <c r="B269" s="29"/>
      <c r="C269" s="21"/>
      <c r="D269" s="21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</row>
    <row r="270" spans="1:22" s="14" customFormat="1" ht="14.25" customHeight="1" x14ac:dyDescent="0.25">
      <c r="A270" s="13"/>
      <c r="B270" s="29"/>
      <c r="C270" s="21" t="s">
        <v>170</v>
      </c>
      <c r="D270" s="21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</row>
    <row r="271" spans="1:22" s="14" customFormat="1" ht="14.25" customHeight="1" x14ac:dyDescent="0.25">
      <c r="A271" s="13"/>
      <c r="B271" s="29"/>
      <c r="C271" s="3"/>
      <c r="D271" s="21" t="s">
        <v>171</v>
      </c>
      <c r="E271" s="21"/>
      <c r="F271" s="4">
        <v>865300</v>
      </c>
      <c r="G271" s="4">
        <v>741400</v>
      </c>
      <c r="H271" s="4">
        <v>838000</v>
      </c>
      <c r="I271" s="4">
        <v>943000</v>
      </c>
      <c r="J271" s="4">
        <v>933000</v>
      </c>
      <c r="K271" s="4">
        <v>1077000</v>
      </c>
      <c r="L271" s="4">
        <v>1137000</v>
      </c>
      <c r="M271" s="4">
        <v>1206000</v>
      </c>
      <c r="N271" s="4">
        <v>1192000</v>
      </c>
      <c r="O271" s="4">
        <v>1213000</v>
      </c>
      <c r="P271" s="4">
        <v>1211000</v>
      </c>
      <c r="Q271" s="4">
        <v>1223000</v>
      </c>
      <c r="R271" s="6"/>
      <c r="S271" s="6"/>
      <c r="T271" s="6"/>
      <c r="U271" s="6"/>
      <c r="V271" s="6"/>
    </row>
    <row r="272" spans="1:22" s="14" customFormat="1" ht="14.25" customHeight="1" x14ac:dyDescent="0.25">
      <c r="A272" s="13"/>
      <c r="B272" s="29"/>
      <c r="C272" s="3"/>
      <c r="D272" s="21" t="s">
        <v>172</v>
      </c>
      <c r="E272" s="21"/>
      <c r="F272" s="4">
        <v>956000</v>
      </c>
      <c r="G272" s="4">
        <v>1017000</v>
      </c>
      <c r="H272" s="4">
        <v>1018000</v>
      </c>
      <c r="I272" s="4">
        <v>1055000</v>
      </c>
      <c r="J272" s="4">
        <v>1115000</v>
      </c>
      <c r="K272" s="4">
        <v>1195000</v>
      </c>
      <c r="L272" s="4">
        <v>1254000</v>
      </c>
      <c r="M272" s="4">
        <v>1286000</v>
      </c>
      <c r="N272" s="4">
        <v>1316000</v>
      </c>
      <c r="O272" s="4">
        <v>1354000</v>
      </c>
      <c r="P272" s="4">
        <v>1396000</v>
      </c>
      <c r="Q272" s="4">
        <v>1438000</v>
      </c>
      <c r="R272" s="6"/>
      <c r="S272" s="6"/>
      <c r="T272" s="6"/>
      <c r="U272" s="6"/>
      <c r="V272" s="6"/>
    </row>
    <row r="273" spans="1:22" s="14" customFormat="1" ht="14.25" customHeight="1" x14ac:dyDescent="0.25">
      <c r="A273" s="13"/>
      <c r="B273" s="29"/>
      <c r="C273" s="3"/>
      <c r="D273" s="21" t="s">
        <v>173</v>
      </c>
      <c r="E273" s="21"/>
      <c r="F273" s="4">
        <v>760000</v>
      </c>
      <c r="G273" s="4">
        <v>739000</v>
      </c>
      <c r="H273" s="4">
        <v>617000</v>
      </c>
      <c r="I273" s="4">
        <v>569000</v>
      </c>
      <c r="J273" s="4">
        <v>487000</v>
      </c>
      <c r="K273" s="4">
        <v>312000</v>
      </c>
      <c r="L273" s="4">
        <v>239000</v>
      </c>
      <c r="M273" s="4">
        <v>247000</v>
      </c>
      <c r="N273" s="4">
        <v>255000</v>
      </c>
      <c r="O273" s="4">
        <v>264000</v>
      </c>
      <c r="P273" s="4">
        <v>271000</v>
      </c>
      <c r="Q273" s="4">
        <v>280000</v>
      </c>
      <c r="R273" s="6"/>
      <c r="S273" s="6"/>
      <c r="T273" s="6"/>
      <c r="U273" s="6"/>
      <c r="V273" s="6"/>
    </row>
    <row r="274" spans="1:22" s="14" customFormat="1" ht="14.25" customHeight="1" x14ac:dyDescent="0.25">
      <c r="A274" s="13"/>
      <c r="B274" s="29"/>
      <c r="C274" s="3"/>
      <c r="D274" s="21" t="s">
        <v>174</v>
      </c>
      <c r="E274" s="21"/>
      <c r="F274" s="4">
        <v>331000</v>
      </c>
      <c r="G274" s="4">
        <v>406000</v>
      </c>
      <c r="H274" s="4">
        <v>625000</v>
      </c>
      <c r="I274" s="4">
        <v>451000</v>
      </c>
      <c r="J274" s="4">
        <v>199000</v>
      </c>
      <c r="K274" s="4">
        <v>66000</v>
      </c>
      <c r="L274" s="4">
        <v>258000</v>
      </c>
      <c r="M274" s="4">
        <v>267000</v>
      </c>
      <c r="N274" s="4">
        <v>275000</v>
      </c>
      <c r="O274" s="4">
        <v>285000</v>
      </c>
      <c r="P274" s="4">
        <v>292000</v>
      </c>
      <c r="Q274" s="4">
        <v>302000</v>
      </c>
      <c r="R274" s="6"/>
      <c r="S274" s="6"/>
      <c r="T274" s="6"/>
      <c r="U274" s="6"/>
      <c r="V274" s="6"/>
    </row>
    <row r="275" spans="1:22" ht="12.75" customHeight="1" x14ac:dyDescent="0.25">
      <c r="A275" s="13"/>
      <c r="B275" s="15"/>
      <c r="C275" s="8"/>
      <c r="D275" s="8"/>
      <c r="E275" s="8"/>
    </row>
  </sheetData>
  <mergeCells count="2">
    <mergeCell ref="C151:E151"/>
    <mergeCell ref="C150:E150"/>
  </mergeCells>
  <phoneticPr fontId="13" type="noConversion"/>
  <pageMargins left="0.59055118110236227" right="0.55118110236220474" top="0.31496062992125984" bottom="0.51181102362204722" header="0.74803149606299213" footer="0.31496062992125984"/>
  <pageSetup paperSize="9" scale="70" orientation="landscape" horizontalDpi="1200" verticalDpi="1200" r:id="rId1"/>
  <headerFooter alignWithMargins="0">
    <oddFooter>&amp;C&amp;8&amp;P (&amp;N)&amp;R&amp;8 Bilaga 2 till Utgiftsprognos februari 2026 dnr VER 2026-4</oddFooter>
  </headerFooter>
  <rowBreaks count="3" manualBreakCount="3">
    <brk id="32" max="16383" man="1"/>
    <brk id="136" max="16383" man="1"/>
    <brk id="2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7E4B-CA9F-4767-9B65-C0E15B7778D8}">
  <dimension ref="A3:Q59"/>
  <sheetViews>
    <sheetView zoomScaleNormal="100" workbookViewId="0">
      <selection activeCell="N15" sqref="N15"/>
    </sheetView>
  </sheetViews>
  <sheetFormatPr defaultRowHeight="12.75" x14ac:dyDescent="0.2"/>
  <cols>
    <col min="1" max="1" width="45.5703125" bestFit="1" customWidth="1"/>
    <col min="2" max="2" width="12.42578125" bestFit="1" customWidth="1"/>
    <col min="3" max="4" width="12.42578125" customWidth="1"/>
    <col min="5" max="7" width="12.42578125" bestFit="1" customWidth="1"/>
    <col min="8" max="8" width="11" customWidth="1"/>
    <col min="9" max="9" width="10.42578125" customWidth="1"/>
    <col min="10" max="10" width="10" customWidth="1"/>
    <col min="11" max="11" width="10.5703125" customWidth="1"/>
    <col min="12" max="12" width="12.5703125" customWidth="1"/>
    <col min="13" max="13" width="11" customWidth="1"/>
    <col min="14" max="14" width="12.5703125" customWidth="1"/>
    <col min="15" max="15" width="11.42578125" customWidth="1"/>
    <col min="16" max="16" width="13.42578125" customWidth="1"/>
    <col min="17" max="17" width="12.42578125" customWidth="1"/>
  </cols>
  <sheetData>
    <row r="3" spans="1:17" x14ac:dyDescent="0.2">
      <c r="B3" s="1"/>
      <c r="C3" s="1"/>
      <c r="D3" s="1"/>
      <c r="E3" s="1"/>
      <c r="F3" s="1">
        <v>2018</v>
      </c>
      <c r="G3" s="1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1">
        <v>2025</v>
      </c>
      <c r="N3" s="1">
        <v>2026</v>
      </c>
      <c r="O3" s="1">
        <v>2027</v>
      </c>
      <c r="P3" s="1">
        <v>2028</v>
      </c>
      <c r="Q3" s="1">
        <v>2029</v>
      </c>
    </row>
    <row r="4" spans="1:17" x14ac:dyDescent="0.2">
      <c r="A4" s="2" t="str">
        <f>Enkät!B36</f>
        <v>1:1 Garantipension till ålderspension</v>
      </c>
      <c r="B4" s="2"/>
      <c r="C4" s="2"/>
      <c r="D4" s="2"/>
      <c r="E4" s="2"/>
      <c r="F4" s="2">
        <f>Enkät!F37</f>
        <v>13142095</v>
      </c>
      <c r="G4" s="2">
        <f>Enkät!G37</f>
        <v>13174828</v>
      </c>
      <c r="H4" s="2">
        <f>Enkät!H37</f>
        <v>14385887</v>
      </c>
      <c r="I4" s="2">
        <f>Enkät!I37</f>
        <v>14043735</v>
      </c>
      <c r="J4" s="2">
        <f>Enkät!J37</f>
        <v>17387175</v>
      </c>
      <c r="K4" s="2">
        <f>Enkät!K37</f>
        <v>26149931</v>
      </c>
      <c r="L4" s="2">
        <f>Enkät!L37</f>
        <v>33254882</v>
      </c>
      <c r="M4" s="2">
        <f>Enkät!M37</f>
        <v>32357393</v>
      </c>
      <c r="N4" s="2">
        <f>Enkät!N37</f>
        <v>30307200</v>
      </c>
      <c r="O4" s="2">
        <f>Enkät!O37</f>
        <v>27266600</v>
      </c>
      <c r="P4" s="2">
        <f>Enkät!P37</f>
        <v>27873100</v>
      </c>
      <c r="Q4" s="2">
        <f>Enkät!Q37</f>
        <v>29433600</v>
      </c>
    </row>
    <row r="5" spans="1:17" x14ac:dyDescent="0.2">
      <c r="A5" s="2" t="str">
        <f>Enkät!B71</f>
        <v>1:2 Efterlevandepensioner till vuxna</v>
      </c>
      <c r="B5" s="2"/>
      <c r="C5" s="2"/>
      <c r="D5" s="2"/>
      <c r="E5" s="2"/>
      <c r="F5" s="2">
        <f>Enkät!F72</f>
        <v>10869424</v>
      </c>
      <c r="G5" s="2">
        <f>Enkät!G72</f>
        <v>10382480</v>
      </c>
      <c r="H5" s="2">
        <f>Enkät!H72</f>
        <v>9966127.4959999993</v>
      </c>
      <c r="I5" s="2">
        <f>Enkät!I72</f>
        <v>9360562</v>
      </c>
      <c r="J5" s="2">
        <f>Enkät!J72</f>
        <v>8922800</v>
      </c>
      <c r="K5" s="2">
        <f>Enkät!K72</f>
        <v>8596600</v>
      </c>
      <c r="L5" s="2">
        <f>Enkät!L72</f>
        <v>8131288.8402011888</v>
      </c>
      <c r="M5" s="2">
        <f>Enkät!M72</f>
        <v>7807097.7621775893</v>
      </c>
      <c r="N5" s="2">
        <f>Enkät!N72</f>
        <v>7470000</v>
      </c>
      <c r="O5" s="2">
        <f>Enkät!O72</f>
        <v>7115600</v>
      </c>
      <c r="P5" s="2">
        <f>Enkät!P72</f>
        <v>6655400</v>
      </c>
      <c r="Q5" s="2">
        <f>Enkät!Q72</f>
        <v>6191800</v>
      </c>
    </row>
    <row r="6" spans="1:17" x14ac:dyDescent="0.2">
      <c r="A6" s="2" t="str">
        <f>Enkät!B110</f>
        <v>1:3 Bostadstillägg till pensionärer</v>
      </c>
      <c r="B6" s="2"/>
      <c r="C6" s="2"/>
      <c r="D6" s="2"/>
      <c r="E6" s="2"/>
      <c r="F6" s="2">
        <f>Enkät!F111</f>
        <v>9138838.7962083798</v>
      </c>
      <c r="G6" s="2">
        <f>Enkät!G111</f>
        <v>9195554.5189279653</v>
      </c>
      <c r="H6" s="2">
        <f>Enkät!H111</f>
        <v>10414069.606558152</v>
      </c>
      <c r="I6" s="2">
        <f>Enkät!I111</f>
        <v>10595261.296296883</v>
      </c>
      <c r="J6" s="2">
        <f>Enkät!J111</f>
        <v>11899491.940249547</v>
      </c>
      <c r="K6" s="2">
        <f>Enkät!K111</f>
        <v>13627955.463216152</v>
      </c>
      <c r="L6" s="2">
        <f>Enkät!L111</f>
        <v>14108833.06190275</v>
      </c>
      <c r="M6" s="2">
        <f>Enkät!M111</f>
        <v>13903767.751767766</v>
      </c>
      <c r="N6" s="2">
        <f>Enkät!N111</f>
        <v>13672400</v>
      </c>
      <c r="O6" s="2">
        <f>Enkät!O111</f>
        <v>13522900</v>
      </c>
      <c r="P6" s="2">
        <f>Enkät!P111</f>
        <v>13701300</v>
      </c>
      <c r="Q6" s="2">
        <f>Enkät!Q111</f>
        <v>13938300</v>
      </c>
    </row>
    <row r="7" spans="1:17" x14ac:dyDescent="0.2">
      <c r="A7" s="2" t="str">
        <f>Enkät!B137</f>
        <v>1:4 Äldreförsörjningsstöd</v>
      </c>
      <c r="B7" s="2"/>
      <c r="C7" s="2"/>
      <c r="D7" s="2"/>
      <c r="E7" s="2"/>
      <c r="F7" s="2">
        <f>Enkät!F138</f>
        <v>1081357.4990162195</v>
      </c>
      <c r="G7" s="2">
        <f>Enkät!G138</f>
        <v>1167088.9147651552</v>
      </c>
      <c r="H7" s="2">
        <f>Enkät!H138</f>
        <v>1180149.0847602577</v>
      </c>
      <c r="I7" s="2">
        <f>Enkät!I138</f>
        <v>1204060.3912147128</v>
      </c>
      <c r="J7" s="2">
        <f>Enkät!J138</f>
        <v>1209313.6699016364</v>
      </c>
      <c r="K7" s="2">
        <f>Enkät!K138</f>
        <v>1236838.924301862</v>
      </c>
      <c r="L7" s="2">
        <f>Enkät!L138</f>
        <v>1374801.3867107923</v>
      </c>
      <c r="M7" s="2">
        <f>Enkät!M138</f>
        <v>1592910.8077604051</v>
      </c>
      <c r="N7" s="2">
        <f>Enkät!N138</f>
        <v>1641700</v>
      </c>
      <c r="O7" s="2">
        <f>Enkät!O138</f>
        <v>1693200</v>
      </c>
      <c r="P7" s="2">
        <f>Enkät!P138</f>
        <v>1797100</v>
      </c>
      <c r="Q7" s="2">
        <f>Enkät!Q138</f>
        <v>1921700</v>
      </c>
    </row>
    <row r="8" spans="1:17" x14ac:dyDescent="0.2">
      <c r="A8" s="2" t="str">
        <f>Enkät!B163</f>
        <v>1:5 Inkomstpensionstillägg</v>
      </c>
      <c r="B8" s="2"/>
      <c r="C8" s="2"/>
      <c r="D8" s="2"/>
      <c r="E8" s="2"/>
      <c r="F8" s="2">
        <f>Enkät!F164</f>
        <v>0</v>
      </c>
      <c r="G8" s="2">
        <f>Enkät!G164</f>
        <v>0</v>
      </c>
      <c r="H8" s="2">
        <f>Enkät!H164</f>
        <v>0</v>
      </c>
      <c r="I8" s="2">
        <f>Enkät!I164</f>
        <v>2035000</v>
      </c>
      <c r="J8" s="2">
        <f>Enkät!J164</f>
        <v>6133000</v>
      </c>
      <c r="K8" s="2">
        <f>Enkät!K164</f>
        <v>6051000</v>
      </c>
      <c r="L8" s="2">
        <f>Enkät!L164</f>
        <v>5960000</v>
      </c>
      <c r="M8" s="2">
        <f>Enkät!M164</f>
        <v>5953226</v>
      </c>
      <c r="N8" s="2">
        <f>Enkät!N164</f>
        <v>5784000</v>
      </c>
      <c r="O8" s="2">
        <f>Enkät!O164</f>
        <v>5762000</v>
      </c>
      <c r="P8" s="2">
        <f>Enkät!P164</f>
        <v>5743000</v>
      </c>
      <c r="Q8" s="2">
        <f>Enkät!Q164</f>
        <v>5733000</v>
      </c>
    </row>
    <row r="9" spans="1:17" x14ac:dyDescent="0.2">
      <c r="A9" s="2" t="str">
        <f>Enkät!B183</f>
        <v>2:1.1 Pensionsmyndigheten</v>
      </c>
      <c r="B9" s="2"/>
      <c r="C9" s="2"/>
      <c r="D9" s="2"/>
      <c r="E9" s="2"/>
      <c r="F9" s="2">
        <f>Enkät!F184</f>
        <v>539532</v>
      </c>
      <c r="G9" s="2">
        <f>Enkät!G184</f>
        <v>566039</v>
      </c>
      <c r="H9" s="2">
        <f>Enkät!H184</f>
        <v>706021</v>
      </c>
      <c r="I9" s="2">
        <f>Enkät!I184</f>
        <v>778000</v>
      </c>
      <c r="J9" s="2">
        <f>Enkät!J184</f>
        <v>781000</v>
      </c>
      <c r="K9" s="2">
        <f>Enkät!K184</f>
        <v>764000</v>
      </c>
      <c r="L9" s="2">
        <f>Enkät!L184</f>
        <v>734000</v>
      </c>
      <c r="M9" s="2">
        <f>Enkät!M184</f>
        <v>783000</v>
      </c>
      <c r="N9" s="2">
        <f>Enkät!N184</f>
        <v>866000</v>
      </c>
      <c r="O9" s="2">
        <f>Enkät!O184</f>
        <v>824000</v>
      </c>
      <c r="P9" s="2">
        <f>Enkät!P184</f>
        <v>809000</v>
      </c>
      <c r="Q9" s="2">
        <f>Enkät!Q184</f>
        <v>817000</v>
      </c>
    </row>
    <row r="10" spans="1:17" x14ac:dyDescent="0.2">
      <c r="A10" s="2" t="str">
        <f>Enkät!B217</f>
        <v>Ålderspensionssystemet vid sidan av statens budget</v>
      </c>
      <c r="B10" s="2"/>
      <c r="C10" s="2"/>
      <c r="D10" s="2"/>
      <c r="E10" s="4"/>
      <c r="F10" s="2">
        <f>Enkät!F218/10^6</f>
        <v>317.49669999999998</v>
      </c>
      <c r="G10" s="2">
        <f>Enkät!G218/10^6</f>
        <v>329.3426</v>
      </c>
      <c r="H10" s="2">
        <f>Enkät!H218/10^6</f>
        <v>344.38099999999997</v>
      </c>
      <c r="I10" s="2">
        <f>Enkät!I218/10^6</f>
        <v>352.40010000000001</v>
      </c>
      <c r="J10" s="2">
        <f>Enkät!J218/10^6</f>
        <v>371.24650000000003</v>
      </c>
      <c r="K10" s="2">
        <f>Enkät!K218/10^6</f>
        <v>384.24709999999999</v>
      </c>
      <c r="L10" s="2">
        <f>Enkät!L218/10^6</f>
        <v>393.9316</v>
      </c>
      <c r="M10" s="2">
        <f>Enkät!M218/10^6</f>
        <v>423.41680000000002</v>
      </c>
      <c r="N10" s="2">
        <f>Enkät!N218/10^6</f>
        <v>435.846</v>
      </c>
      <c r="O10" s="2">
        <f>Enkät!O218/10^6</f>
        <v>457.84899999999999</v>
      </c>
      <c r="P10" s="2">
        <f>Enkät!P218/10^6</f>
        <v>478.21800000000002</v>
      </c>
      <c r="Q10" s="2">
        <f>Enkät!Q218/10^6</f>
        <v>499.64600000000002</v>
      </c>
    </row>
    <row r="11" spans="1:17" x14ac:dyDescent="0.2">
      <c r="A11" s="2" t="str">
        <f>Enkät!B188</f>
        <v>1:5 Barnpension och efterlevandestöd</v>
      </c>
      <c r="B11" s="2"/>
      <c r="C11" s="2"/>
      <c r="D11" s="2"/>
      <c r="E11" s="2"/>
      <c r="F11" s="2">
        <f>Enkät!F189</f>
        <v>951151</v>
      </c>
      <c r="G11" s="2">
        <f>Enkät!G189</f>
        <v>997204</v>
      </c>
      <c r="H11" s="2">
        <f>Enkät!H189</f>
        <v>1034176</v>
      </c>
      <c r="I11" s="2">
        <f>Enkät!I189</f>
        <v>1017506</v>
      </c>
      <c r="J11" s="2">
        <f>Enkät!J189</f>
        <v>1037600</v>
      </c>
      <c r="K11" s="2">
        <f>Enkät!K189</f>
        <v>1079461</v>
      </c>
      <c r="L11" s="2">
        <f>Enkät!L189</f>
        <v>1109344</v>
      </c>
      <c r="M11" s="2">
        <f>Enkät!M189</f>
        <v>1142989</v>
      </c>
      <c r="N11" s="2">
        <f>Enkät!N189</f>
        <v>1119400</v>
      </c>
      <c r="O11" s="2">
        <f>Enkät!O189</f>
        <v>1135300</v>
      </c>
      <c r="P11" s="2">
        <f>Enkät!P189</f>
        <v>1141300</v>
      </c>
      <c r="Q11" s="2">
        <f>Enkät!Q189</f>
        <v>1142700</v>
      </c>
    </row>
    <row r="12" spans="1:17" x14ac:dyDescent="0.2">
      <c r="A12" s="2" t="str">
        <f>Enkät!B203</f>
        <v>1:7 Pensionsrätt för barnår, anslag</v>
      </c>
      <c r="B12" s="2"/>
      <c r="C12" s="2"/>
      <c r="D12" s="2"/>
      <c r="E12" s="2"/>
      <c r="F12" s="2">
        <f>Enkät!F204</f>
        <v>7366900</v>
      </c>
      <c r="G12" s="2">
        <f>Enkät!G204</f>
        <v>7303100</v>
      </c>
      <c r="H12" s="2">
        <f>Enkät!H204</f>
        <v>7565300</v>
      </c>
      <c r="I12" s="2">
        <f>Enkät!I204</f>
        <v>8070800</v>
      </c>
      <c r="J12" s="2">
        <f>Enkät!J204</f>
        <v>8467300</v>
      </c>
      <c r="K12" s="2">
        <f>Enkät!K204</f>
        <v>9063100</v>
      </c>
      <c r="L12" s="2">
        <f>Enkät!L204</f>
        <v>8971900</v>
      </c>
      <c r="M12" s="2">
        <f>Enkät!M204</f>
        <v>7747900</v>
      </c>
      <c r="N12" s="2">
        <f>Enkät!N204</f>
        <v>7671200</v>
      </c>
      <c r="O12" s="2">
        <f>Enkät!O204</f>
        <v>7698500</v>
      </c>
      <c r="P12" s="2">
        <f>Enkät!P204</f>
        <v>8990700</v>
      </c>
      <c r="Q12" s="2">
        <f>Enkät!Q204</f>
        <v>9060600</v>
      </c>
    </row>
    <row r="13" spans="1:17" x14ac:dyDescent="0.2">
      <c r="F13" s="2"/>
    </row>
    <row r="15" spans="1:17" x14ac:dyDescent="0.2">
      <c r="A15" t="s">
        <v>175</v>
      </c>
      <c r="B15" s="2"/>
      <c r="C15" s="2"/>
      <c r="D15" s="2"/>
      <c r="E15" s="2"/>
      <c r="F15" s="2">
        <f>(SUM(F4:F8)+F11+F12)/1000000</f>
        <v>42.5497662952246</v>
      </c>
      <c r="G15" s="2">
        <f t="shared" ref="G15:L15" si="0">(SUM(G4:G8)+G11+G12)/1000000</f>
        <v>42.220255433693119</v>
      </c>
      <c r="H15" s="2">
        <f t="shared" si="0"/>
        <v>44.545709187318408</v>
      </c>
      <c r="I15" s="2">
        <f t="shared" si="0"/>
        <v>46.326924687511593</v>
      </c>
      <c r="J15" s="2">
        <f t="shared" si="0"/>
        <v>55.05668061015119</v>
      </c>
      <c r="K15" s="2">
        <f t="shared" si="0"/>
        <v>65.804886387518025</v>
      </c>
      <c r="L15" s="2">
        <f t="shared" si="0"/>
        <v>72.911049288814738</v>
      </c>
      <c r="M15" s="2">
        <f t="shared" ref="M15:N15" si="1">(SUM(M4:M8)+M11+M12)/1000000</f>
        <v>70.505284321705759</v>
      </c>
      <c r="N15" s="2">
        <f t="shared" si="1"/>
        <v>67.665899999999993</v>
      </c>
      <c r="O15" s="2">
        <f t="shared" ref="O15:P15" si="2">(SUM(O4:O8)+O11+O12)/1000000</f>
        <v>64.194100000000006</v>
      </c>
      <c r="P15" s="2">
        <f t="shared" si="2"/>
        <v>65.901899999999998</v>
      </c>
      <c r="Q15" s="2">
        <f t="shared" ref="Q15" si="3">(SUM(Q4:Q8)+Q11+Q12)/1000000</f>
        <v>67.421700000000001</v>
      </c>
    </row>
    <row r="16" spans="1:17" x14ac:dyDescent="0.2">
      <c r="B16" s="2"/>
      <c r="C16" s="2"/>
      <c r="D16" s="2"/>
      <c r="E16" s="2"/>
      <c r="F16" s="2">
        <f t="shared" ref="F16:L16" si="4">F15+F10</f>
        <v>360.0464662952246</v>
      </c>
      <c r="G16" s="2">
        <f t="shared" si="4"/>
        <v>371.56285543369313</v>
      </c>
      <c r="H16" s="2">
        <f t="shared" si="4"/>
        <v>388.92670918731835</v>
      </c>
      <c r="I16" s="2">
        <f t="shared" si="4"/>
        <v>398.72702468751163</v>
      </c>
      <c r="J16" s="2">
        <f t="shared" si="4"/>
        <v>426.30318061015123</v>
      </c>
      <c r="K16" s="2">
        <f t="shared" si="4"/>
        <v>450.05198638751801</v>
      </c>
      <c r="L16" s="2">
        <f t="shared" si="4"/>
        <v>466.84264928881475</v>
      </c>
      <c r="M16" s="2">
        <f t="shared" ref="M16:N16" si="5">M15+M10</f>
        <v>493.92208432170577</v>
      </c>
      <c r="N16" s="2">
        <f t="shared" si="5"/>
        <v>503.51189999999997</v>
      </c>
      <c r="O16" s="2">
        <f t="shared" ref="O16:P16" si="6">O15+O10</f>
        <v>522.04309999999998</v>
      </c>
      <c r="P16" s="2">
        <f t="shared" si="6"/>
        <v>544.11990000000003</v>
      </c>
      <c r="Q16" s="2">
        <f t="shared" ref="Q16" si="7">Q15+Q10</f>
        <v>567.06770000000006</v>
      </c>
    </row>
    <row r="18" spans="1:17" x14ac:dyDescent="0.2">
      <c r="E18" s="1"/>
      <c r="F18" s="1">
        <f t="shared" ref="F18:L18" si="8">F3</f>
        <v>2018</v>
      </c>
      <c r="G18" s="1">
        <f t="shared" si="8"/>
        <v>2019</v>
      </c>
      <c r="H18" s="1">
        <f t="shared" si="8"/>
        <v>2020</v>
      </c>
      <c r="I18" s="1">
        <f t="shared" si="8"/>
        <v>2021</v>
      </c>
      <c r="J18" s="1">
        <f t="shared" si="8"/>
        <v>2022</v>
      </c>
      <c r="K18" s="1">
        <f t="shared" si="8"/>
        <v>2023</v>
      </c>
      <c r="L18" s="1">
        <f t="shared" si="8"/>
        <v>2024</v>
      </c>
      <c r="M18" s="1">
        <f t="shared" ref="M18:N18" si="9">M3</f>
        <v>2025</v>
      </c>
      <c r="N18" s="1">
        <f t="shared" si="9"/>
        <v>2026</v>
      </c>
      <c r="O18" s="1">
        <f t="shared" ref="O18:P18" si="10">O3</f>
        <v>2027</v>
      </c>
      <c r="P18" s="1">
        <f t="shared" si="10"/>
        <v>2028</v>
      </c>
      <c r="Q18" s="1">
        <f t="shared" ref="Q18" si="11">Q3</f>
        <v>2029</v>
      </c>
    </row>
    <row r="19" spans="1:17" x14ac:dyDescent="0.2">
      <c r="A19" t="s">
        <v>176</v>
      </c>
      <c r="E19" s="2"/>
      <c r="F19" s="2">
        <f>Enkät!F219/10^6</f>
        <v>307.35559999999998</v>
      </c>
      <c r="G19" s="2">
        <f>Enkät!G219/10^6</f>
        <v>317.6277</v>
      </c>
      <c r="H19" s="2">
        <f>Enkät!H219/10^6</f>
        <v>329.3646</v>
      </c>
      <c r="I19" s="2">
        <f>Enkät!I219/10^6</f>
        <v>334.56310000000002</v>
      </c>
      <c r="J19" s="2">
        <f>Enkät!J219/10^6</f>
        <v>347.76949999999999</v>
      </c>
      <c r="K19" s="2">
        <f>Enkät!K219/10^6</f>
        <v>360.85910000000001</v>
      </c>
      <c r="L19" s="2">
        <f>Enkät!L219/10^6</f>
        <v>366.58159999999998</v>
      </c>
      <c r="M19" s="2">
        <f>Enkät!M219/10^6</f>
        <v>386.84379999999999</v>
      </c>
      <c r="N19" s="2">
        <f>Enkät!N219/10^6</f>
        <v>396.21800000000002</v>
      </c>
      <c r="O19" s="2">
        <f>Enkät!O219/10^6</f>
        <v>413.99</v>
      </c>
      <c r="P19" s="2">
        <f>Enkät!P219/10^6</f>
        <v>429.63</v>
      </c>
      <c r="Q19" s="2">
        <f>Enkät!Q219/10^6</f>
        <v>445.89</v>
      </c>
    </row>
    <row r="20" spans="1:17" x14ac:dyDescent="0.2">
      <c r="A20" t="s">
        <v>177</v>
      </c>
      <c r="E20" s="2"/>
      <c r="F20" s="2">
        <f>(Enkät!F225+Enkät!F226)/10^6</f>
        <v>10.1411</v>
      </c>
      <c r="G20" s="2">
        <f>(Enkät!G225+Enkät!G226)/10^6</f>
        <v>11.7149</v>
      </c>
      <c r="H20" s="2">
        <f>(Enkät!H225+Enkät!H226)/10^6</f>
        <v>15.016400000000001</v>
      </c>
      <c r="I20" s="2">
        <f>(Enkät!I225+Enkät!I226)/10^6</f>
        <v>17.837</v>
      </c>
      <c r="J20" s="2">
        <f>(Enkät!J225+Enkät!J226)/10^6</f>
        <v>23.477</v>
      </c>
      <c r="K20" s="2">
        <f>(Enkät!K225+Enkät!K226)/10^6</f>
        <v>23.388000000000002</v>
      </c>
      <c r="L20" s="2">
        <f>(Enkät!L225+Enkät!L226)/10^6</f>
        <v>27.35</v>
      </c>
      <c r="M20" s="2">
        <f>(Enkät!M225+Enkät!M226)/10^6</f>
        <v>36.573</v>
      </c>
      <c r="N20" s="2">
        <f>(Enkät!N225+Enkät!N226)/10^6</f>
        <v>39.628</v>
      </c>
      <c r="O20" s="2">
        <f>(Enkät!O225+Enkät!O226)/10^6</f>
        <v>43.859000000000002</v>
      </c>
      <c r="P20" s="2">
        <f>(Enkät!P225+Enkät!P226)/10^6</f>
        <v>48.588000000000001</v>
      </c>
      <c r="Q20" s="2">
        <f>(Enkät!Q225+Enkät!Q226)/10^6</f>
        <v>53.756</v>
      </c>
    </row>
    <row r="21" spans="1:17" x14ac:dyDescent="0.2">
      <c r="A21" t="s">
        <v>175</v>
      </c>
      <c r="B21" s="2"/>
      <c r="C21" s="2"/>
      <c r="D21" s="2"/>
      <c r="E21" s="2"/>
      <c r="F21" s="2">
        <f t="shared" ref="F21:L21" si="12">F15</f>
        <v>42.5497662952246</v>
      </c>
      <c r="G21" s="2">
        <f t="shared" si="12"/>
        <v>42.220255433693119</v>
      </c>
      <c r="H21" s="2">
        <f t="shared" si="12"/>
        <v>44.545709187318408</v>
      </c>
      <c r="I21" s="2">
        <f t="shared" si="12"/>
        <v>46.326924687511593</v>
      </c>
      <c r="J21" s="2">
        <f t="shared" si="12"/>
        <v>55.05668061015119</v>
      </c>
      <c r="K21" s="2">
        <f t="shared" si="12"/>
        <v>65.804886387518025</v>
      </c>
      <c r="L21" s="2">
        <f t="shared" si="12"/>
        <v>72.911049288814738</v>
      </c>
      <c r="M21" s="2">
        <f t="shared" ref="M21:N21" si="13">M15</f>
        <v>70.505284321705759</v>
      </c>
      <c r="N21" s="2">
        <f t="shared" si="13"/>
        <v>67.665899999999993</v>
      </c>
      <c r="O21" s="2">
        <f t="shared" ref="O21:P21" si="14">O15</f>
        <v>64.194100000000006</v>
      </c>
      <c r="P21" s="2">
        <f t="shared" si="14"/>
        <v>65.901899999999998</v>
      </c>
      <c r="Q21" s="2">
        <f t="shared" ref="Q21" si="15">Q15</f>
        <v>67.421700000000001</v>
      </c>
    </row>
    <row r="22" spans="1:17" x14ac:dyDescent="0.2">
      <c r="A22" s="3" t="s">
        <v>178</v>
      </c>
      <c r="B22" s="2"/>
      <c r="C22" s="2"/>
      <c r="D22" s="2"/>
      <c r="E22" s="2"/>
      <c r="F22" s="2">
        <f t="shared" ref="F22:L22" si="16">SUM(F19:F21)</f>
        <v>360.0464662952246</v>
      </c>
      <c r="G22" s="2">
        <f t="shared" si="16"/>
        <v>371.56285543369313</v>
      </c>
      <c r="H22" s="2">
        <f t="shared" si="16"/>
        <v>388.92670918731835</v>
      </c>
      <c r="I22" s="2">
        <f t="shared" si="16"/>
        <v>398.72702468751163</v>
      </c>
      <c r="J22" s="2">
        <f t="shared" si="16"/>
        <v>426.30318061015117</v>
      </c>
      <c r="K22" s="2">
        <f t="shared" si="16"/>
        <v>450.05198638751801</v>
      </c>
      <c r="L22" s="2">
        <f t="shared" si="16"/>
        <v>466.84264928881475</v>
      </c>
      <c r="M22" s="2">
        <f t="shared" ref="M22:N22" si="17">SUM(M19:M21)</f>
        <v>493.92208432170571</v>
      </c>
      <c r="N22" s="2">
        <f t="shared" si="17"/>
        <v>503.51189999999997</v>
      </c>
      <c r="O22" s="2">
        <f t="shared" ref="O22:P22" si="18">SUM(O19:O21)</f>
        <v>522.04309999999998</v>
      </c>
      <c r="P22" s="2">
        <f t="shared" si="18"/>
        <v>544.11990000000003</v>
      </c>
      <c r="Q22" s="2">
        <f t="shared" ref="Q22" si="19">SUM(Q19:Q21)</f>
        <v>567.06769999999995</v>
      </c>
    </row>
    <row r="23" spans="1:17" x14ac:dyDescent="0.2">
      <c r="B23" s="2"/>
      <c r="C23" s="2"/>
      <c r="D23" s="2"/>
      <c r="E23" s="2"/>
      <c r="F23" s="2"/>
      <c r="G23" s="2"/>
      <c r="H23" s="2"/>
      <c r="I23" s="2"/>
    </row>
    <row r="24" spans="1:17" x14ac:dyDescent="0.2">
      <c r="A24" s="3" t="s">
        <v>179</v>
      </c>
      <c r="B24" s="2"/>
      <c r="C24" s="2"/>
      <c r="D24" s="2"/>
      <c r="E24" s="2"/>
      <c r="F24" s="5">
        <f>F22/Enkät!F30</f>
        <v>7.4569935355220787E-2</v>
      </c>
      <c r="G24" s="5">
        <f>G22/Enkät!G30</f>
        <v>7.3582354516983001E-2</v>
      </c>
      <c r="H24" s="5">
        <f>H22/Enkät!H30</f>
        <v>7.7190389193714209E-2</v>
      </c>
      <c r="I24" s="5">
        <f>I22/Enkät!I30</f>
        <v>7.2961769798164058E-2</v>
      </c>
      <c r="J24" s="5">
        <f>J22/Enkät!J30</f>
        <v>7.2683349432808325E-2</v>
      </c>
      <c r="K24" s="5">
        <f>K22/Enkät!K30</f>
        <v>7.3260342943738815E-2</v>
      </c>
      <c r="L24" s="5">
        <f>L22/Enkät!L30</f>
        <v>7.3092324377024676E-2</v>
      </c>
      <c r="M24" s="5">
        <f>M22/Enkät!M30</f>
        <v>7.5059053260550887E-2</v>
      </c>
      <c r="N24" s="5">
        <f>N22/Enkät!N30</f>
        <v>7.3398303558208797E-2</v>
      </c>
      <c r="O24" s="5">
        <f>O22/Enkät!O30</f>
        <v>7.3020304626749619E-2</v>
      </c>
      <c r="P24" s="5">
        <f>P22/Enkät!P30</f>
        <v>7.3383946939021519E-2</v>
      </c>
      <c r="Q24" s="5">
        <f>Q22/Enkät!Q30</f>
        <v>7.3737422427447546E-2</v>
      </c>
    </row>
    <row r="59" spans="6:12" x14ac:dyDescent="0.2">
      <c r="F59">
        <v>20</v>
      </c>
      <c r="G59">
        <v>20</v>
      </c>
      <c r="H59">
        <v>20</v>
      </c>
      <c r="I59">
        <v>20</v>
      </c>
      <c r="J59">
        <v>20</v>
      </c>
      <c r="K59">
        <v>20</v>
      </c>
      <c r="L59">
        <v>20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6" ma:contentTypeDescription="" ma:contentTypeScope="" ma:versionID="f4bab73d5bd8164d21d694285a92b210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6ea97bf05ceea28f3cd6ef23909d34bf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4JXXJJFS64ZS-957833390-4661</_dlc_DocId>
    <_dlc_DocIdUrl xmlns="465edb57-3a11-4ff8-9c43-7dc2da403828">
      <Url>https://sp.pensionsmyndigheten.se/ovr/ANSLAG/_layouts/15/DocIdRedir.aspx?ID=4JXXJJFS64ZS-957833390-4661</Url>
      <Description>4JXXJJFS64ZS-957833390-4661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047772C-93D5-45B8-8B18-42EFC8FD8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80C23-ACA6-427D-83E1-8DD181E0F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42C689-F766-4839-AAF6-51E486A33D6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335C320-3B1E-4D19-AEAB-000895F13034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465edb57-3a11-4ff8-9c43-7dc2da403828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8AE56818-2548-436A-A465-83EA1A70127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Enkät</vt:lpstr>
      <vt:lpstr>Diagram</vt:lpstr>
      <vt:lpstr>Enkät!Utskriftsrubriker</vt:lpstr>
    </vt:vector>
  </TitlesOfParts>
  <Manager/>
  <Company>Regeringskansliets förvaltningskontor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Stefan Granbom</cp:lastModifiedBy>
  <cp:revision/>
  <dcterms:created xsi:type="dcterms:W3CDTF">1999-06-16T10:30:48Z</dcterms:created>
  <dcterms:modified xsi:type="dcterms:W3CDTF">2026-01-28T06:49:02Z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58a858ed-74d6-4acd-972f-81805dd4e19f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