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-Linje lokalt\26-Analysavd\00-Avdelningsgemensamt\15-Rapporter-mm\2020\Livsinkomstprofiler 2020\Slutrapport\"/>
    </mc:Choice>
  </mc:AlternateContent>
  <bookViews>
    <workbookView xWindow="0" yWindow="45" windowWidth="15960" windowHeight="18075"/>
  </bookViews>
  <sheets>
    <sheet name="Sammanställning 65 år" sheetId="1" r:id="rId1"/>
    <sheet name="Beskrivning av filerna" sheetId="2" r:id="rId2"/>
  </sheets>
  <calcPr calcId="162913"/>
</workbook>
</file>

<file path=xl/calcChain.xml><?xml version="1.0" encoding="utf-8"?>
<calcChain xmlns="http://schemas.openxmlformats.org/spreadsheetml/2006/main">
  <c r="AG102" i="1" l="1"/>
  <c r="AF102" i="1"/>
  <c r="AG101" i="1"/>
  <c r="AF101" i="1"/>
  <c r="AG100" i="1"/>
  <c r="AF100" i="1"/>
  <c r="AG91" i="1"/>
  <c r="AF91" i="1"/>
  <c r="AG90" i="1"/>
  <c r="AF90" i="1"/>
  <c r="AG89" i="1"/>
  <c r="AF89" i="1"/>
  <c r="AG80" i="1"/>
  <c r="AG78" i="1"/>
  <c r="AG79" i="1"/>
  <c r="AF79" i="1"/>
  <c r="AF80" i="1"/>
  <c r="AF78" i="1"/>
  <c r="P105" i="1" l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N78" i="1"/>
  <c r="O78" i="1"/>
  <c r="P78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K79" i="1"/>
  <c r="M105" i="1"/>
  <c r="L105" i="1"/>
  <c r="K105" i="1"/>
  <c r="D105" i="1"/>
  <c r="C105" i="1"/>
  <c r="B105" i="1"/>
  <c r="M104" i="1"/>
  <c r="L104" i="1"/>
  <c r="K104" i="1"/>
  <c r="D104" i="1"/>
  <c r="C104" i="1"/>
  <c r="B104" i="1"/>
  <c r="M103" i="1"/>
  <c r="L103" i="1"/>
  <c r="K103" i="1"/>
  <c r="D103" i="1"/>
  <c r="C103" i="1"/>
  <c r="B103" i="1"/>
  <c r="AD102" i="1"/>
  <c r="AC102" i="1"/>
  <c r="AA102" i="1"/>
  <c r="Z102" i="1"/>
  <c r="X102" i="1"/>
  <c r="W102" i="1"/>
  <c r="U102" i="1"/>
  <c r="T102" i="1"/>
  <c r="M102" i="1"/>
  <c r="L102" i="1"/>
  <c r="K102" i="1"/>
  <c r="D102" i="1"/>
  <c r="C102" i="1"/>
  <c r="B102" i="1"/>
  <c r="AD101" i="1"/>
  <c r="AC101" i="1"/>
  <c r="AA101" i="1"/>
  <c r="Z101" i="1"/>
  <c r="X101" i="1"/>
  <c r="W101" i="1"/>
  <c r="U101" i="1"/>
  <c r="T101" i="1"/>
  <c r="M101" i="1"/>
  <c r="L101" i="1"/>
  <c r="K101" i="1"/>
  <c r="D101" i="1"/>
  <c r="C101" i="1"/>
  <c r="B101" i="1"/>
  <c r="AD100" i="1"/>
  <c r="AC100" i="1"/>
  <c r="AA100" i="1"/>
  <c r="Z100" i="1"/>
  <c r="X100" i="1"/>
  <c r="W100" i="1"/>
  <c r="U100" i="1"/>
  <c r="T100" i="1"/>
  <c r="M100" i="1"/>
  <c r="L100" i="1"/>
  <c r="K100" i="1"/>
  <c r="D100" i="1"/>
  <c r="C100" i="1"/>
  <c r="B100" i="1"/>
  <c r="M94" i="1"/>
  <c r="L94" i="1"/>
  <c r="K94" i="1"/>
  <c r="J94" i="1"/>
  <c r="I94" i="1"/>
  <c r="H94" i="1"/>
  <c r="G94" i="1"/>
  <c r="F94" i="1"/>
  <c r="E94" i="1"/>
  <c r="D94" i="1"/>
  <c r="C94" i="1"/>
  <c r="B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AD91" i="1"/>
  <c r="AC91" i="1"/>
  <c r="AA91" i="1"/>
  <c r="Z91" i="1"/>
  <c r="X91" i="1"/>
  <c r="W91" i="1"/>
  <c r="U91" i="1"/>
  <c r="T91" i="1"/>
  <c r="M91" i="1"/>
  <c r="L91" i="1"/>
  <c r="K91" i="1"/>
  <c r="J91" i="1"/>
  <c r="I91" i="1"/>
  <c r="H91" i="1"/>
  <c r="G91" i="1"/>
  <c r="F91" i="1"/>
  <c r="E91" i="1"/>
  <c r="D91" i="1"/>
  <c r="C91" i="1"/>
  <c r="B91" i="1"/>
  <c r="AD90" i="1"/>
  <c r="AC90" i="1"/>
  <c r="AA90" i="1"/>
  <c r="Z90" i="1"/>
  <c r="X90" i="1"/>
  <c r="W90" i="1"/>
  <c r="U90" i="1"/>
  <c r="T90" i="1"/>
  <c r="M90" i="1"/>
  <c r="L90" i="1"/>
  <c r="K90" i="1"/>
  <c r="J90" i="1"/>
  <c r="I90" i="1"/>
  <c r="H90" i="1"/>
  <c r="G90" i="1"/>
  <c r="F90" i="1"/>
  <c r="E90" i="1"/>
  <c r="D90" i="1"/>
  <c r="C90" i="1"/>
  <c r="B90" i="1"/>
  <c r="AD89" i="1"/>
  <c r="AC89" i="1"/>
  <c r="AA89" i="1"/>
  <c r="Z89" i="1"/>
  <c r="X89" i="1"/>
  <c r="W89" i="1"/>
  <c r="U89" i="1"/>
  <c r="T89" i="1"/>
  <c r="M89" i="1"/>
  <c r="L89" i="1"/>
  <c r="K89" i="1"/>
  <c r="J89" i="1"/>
  <c r="I89" i="1"/>
  <c r="H89" i="1"/>
  <c r="G89" i="1"/>
  <c r="F89" i="1"/>
  <c r="E89" i="1"/>
  <c r="D89" i="1"/>
  <c r="C89" i="1"/>
  <c r="B89" i="1"/>
  <c r="M83" i="1"/>
  <c r="L83" i="1"/>
  <c r="K83" i="1"/>
  <c r="D83" i="1"/>
  <c r="C83" i="1"/>
  <c r="B83" i="1"/>
  <c r="M82" i="1"/>
  <c r="L82" i="1"/>
  <c r="K82" i="1"/>
  <c r="D82" i="1"/>
  <c r="C82" i="1"/>
  <c r="B82" i="1"/>
  <c r="M81" i="1"/>
  <c r="L81" i="1"/>
  <c r="K81" i="1"/>
  <c r="D81" i="1"/>
  <c r="C81" i="1"/>
  <c r="B81" i="1"/>
  <c r="AD80" i="1"/>
  <c r="AC80" i="1"/>
  <c r="AA80" i="1"/>
  <c r="Z80" i="1"/>
  <c r="X80" i="1"/>
  <c r="W80" i="1"/>
  <c r="U80" i="1"/>
  <c r="T80" i="1"/>
  <c r="M80" i="1"/>
  <c r="L80" i="1"/>
  <c r="K80" i="1"/>
  <c r="D80" i="1"/>
  <c r="C80" i="1"/>
  <c r="B80" i="1"/>
  <c r="AD79" i="1"/>
  <c r="AC79" i="1"/>
  <c r="AA79" i="1"/>
  <c r="Z79" i="1"/>
  <c r="X79" i="1"/>
  <c r="W79" i="1"/>
  <c r="U79" i="1"/>
  <c r="T79" i="1"/>
  <c r="M79" i="1"/>
  <c r="L79" i="1"/>
  <c r="D79" i="1"/>
  <c r="C79" i="1"/>
  <c r="B79" i="1"/>
  <c r="AD78" i="1"/>
  <c r="AC78" i="1"/>
  <c r="AA78" i="1"/>
  <c r="Z78" i="1"/>
  <c r="X78" i="1"/>
  <c r="W78" i="1"/>
  <c r="U78" i="1"/>
  <c r="T78" i="1"/>
  <c r="M78" i="1"/>
  <c r="L78" i="1"/>
  <c r="K78" i="1"/>
  <c r="D78" i="1"/>
  <c r="C78" i="1"/>
  <c r="B78" i="1"/>
  <c r="H27" i="1"/>
  <c r="D27" i="1"/>
  <c r="H26" i="1"/>
  <c r="D26" i="1"/>
  <c r="H18" i="1"/>
  <c r="D18" i="1"/>
  <c r="H17" i="1"/>
  <c r="D17" i="1"/>
  <c r="H16" i="1"/>
  <c r="D16" i="1"/>
  <c r="H15" i="1"/>
  <c r="D15" i="1"/>
  <c r="H14" i="1"/>
  <c r="D14" i="1"/>
  <c r="D9" i="1"/>
  <c r="H9" i="1" s="1"/>
  <c r="H8" i="1"/>
  <c r="D8" i="1"/>
  <c r="H7" i="1"/>
  <c r="D7" i="1"/>
  <c r="H6" i="1"/>
  <c r="D6" i="1"/>
  <c r="H5" i="1"/>
  <c r="D5" i="1"/>
</calcChain>
</file>

<file path=xl/sharedStrings.xml><?xml version="1.0" encoding="utf-8"?>
<sst xmlns="http://schemas.openxmlformats.org/spreadsheetml/2006/main" count="377" uniqueCount="58">
  <si>
    <t>(Alla beräkningar avser medianvärdet)</t>
  </si>
  <si>
    <t>Antal personer som tog ut hel allmän pension vid 65 års ålder</t>
  </si>
  <si>
    <t>År</t>
  </si>
  <si>
    <t>Antal personer</t>
  </si>
  <si>
    <t>Varav folkbokförda
 i Sverige 31/12
 (t-1 och t+1)</t>
  </si>
  <si>
    <t>Varav hade intjänande vid 30 års ålder</t>
  </si>
  <si>
    <t>Varav hade inget intjänande vid 30 års ålder</t>
  </si>
  <si>
    <t>Totalt</t>
  </si>
  <si>
    <t>Med GARP</t>
  </si>
  <si>
    <t>Medel</t>
  </si>
  <si>
    <t>Hög</t>
  </si>
  <si>
    <t>Kvinna</t>
  </si>
  <si>
    <t>Man</t>
  </si>
  <si>
    <t>Beräkningar gjorda utifrån faktiska utbetalningar och faktiskt intjänande</t>
  </si>
  <si>
    <t>*t=pensioneringsåret</t>
  </si>
  <si>
    <t>Faktisk total pension per månad (median)</t>
  </si>
  <si>
    <t>Beräknad total pension per månad</t>
  </si>
  <si>
    <t>Kvinnor</t>
  </si>
  <si>
    <t>Män</t>
  </si>
  <si>
    <t>GARP</t>
  </si>
  <si>
    <t>GARP_noll30</t>
  </si>
  <si>
    <t>Medel_noll30</t>
  </si>
  <si>
    <t>Hög_noll30</t>
  </si>
  <si>
    <t>Faktisk allmän pension per månad (median)</t>
  </si>
  <si>
    <t>Beräknad allmän pension per månad</t>
  </si>
  <si>
    <t>Faktisk tjänstepension per månad (median)</t>
  </si>
  <si>
    <t>Beräknad tjänstepension per månad</t>
  </si>
  <si>
    <t>Faktisk medelinkomst per månad mellan 60 till 64 år (medianinkomst vid 60 år+ 64 år genom 2). Prisnivåerna är justerade till t+1 för att kunna jämföras med utbetald pension</t>
  </si>
  <si>
    <t>Faktisk kompensationsgrad, utifrån medianinkomst och medianpension</t>
  </si>
  <si>
    <t>Beräknad kompensationsgrad, utifrån medianinkomst</t>
  </si>
  <si>
    <t>Faktisk kompensationsgrad allmän pension,  utifrån medianinkomst och medianpension</t>
  </si>
  <si>
    <t>Beräknad kompensationsgrad allmän pension,  utifrån medianinkomst</t>
  </si>
  <si>
    <t>Faktisk kompensationsgrad tjänstepension,  utifrån medianinkomst och medianpension</t>
  </si>
  <si>
    <t>Beräknad kompensationsgrad tjänstepension,  utifrån medianinkomst</t>
  </si>
  <si>
    <t>Avgränsande</t>
  </si>
  <si>
    <t>t</t>
  </si>
  <si>
    <t>t+1</t>
  </si>
  <si>
    <t>Utbetalningfilen</t>
  </si>
  <si>
    <t>Tjp bolag</t>
  </si>
  <si>
    <t>Tjp arbetgivare</t>
  </si>
  <si>
    <t>G38</t>
  </si>
  <si>
    <t>I38</t>
  </si>
  <si>
    <t>PFO</t>
  </si>
  <si>
    <t>T38</t>
  </si>
  <si>
    <t>Kön</t>
  </si>
  <si>
    <t>Grupper skapade utifrån ovan, en rad per individ</t>
  </si>
  <si>
    <t>Intjänandefilen</t>
  </si>
  <si>
    <t>PGI</t>
  </si>
  <si>
    <t>PGBSA</t>
  </si>
  <si>
    <t>PBG Barnår</t>
  </si>
  <si>
    <t>PGB plikt</t>
  </si>
  <si>
    <t>PGB Studier</t>
  </si>
  <si>
    <t>Otakad inkomst</t>
  </si>
  <si>
    <t>*Höginkomsttagarnas lön underskattades 2017</t>
  </si>
  <si>
    <t>Beräkningar gjorda i typfallsmodellen version 3.3 - version 3.8. Pensionen beräknad med referensår som t+1 (för löner och prisnivå)</t>
  </si>
  <si>
    <t>Intjänande ihopkopplat med grupp, rader från 1960-2017 per individ</t>
  </si>
  <si>
    <t>Pedal (helt uttag från 65 år under 2014-2018)</t>
  </si>
  <si>
    <t>Medianer per år skapade utifrån intjänandefilen per grupp, en rad per år  från 1960-2017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</si>
</sst>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r&quot;_-;\-* #,##0.00\ &quot;kr&quot;_-;_-* &quot;-&quot;??\ &quot;kr&quot;_-;_-@_-"/>
    <numFmt numFmtId="164" formatCode="#,##0&quot;%&quot;"/>
    <numFmt numFmtId="165" formatCode="#,##0&quot; kr&quot;"/>
    <numFmt numFmtId="166" formatCode="0.0%"/>
    <numFmt numFmtId="167" formatCode="_-* #,##0\ &quot;kr&quot;_-;\-* #,##0\ &quot;kr&quot;_-;_-* &quot;-&quot;??\ &quot;kr&quot;_-;_-@_-"/>
  </numFmts>
  <fonts count="5" x14ac:knownFonts="1">
    <font>
      <sz val="11"/>
      <color indexed="8"/>
      <name val="Calibri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/>
      <right/>
      <top/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1"/>
      </left>
      <right style="thin">
        <color indexed="64"/>
      </right>
      <top style="thin">
        <color indexed="1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4" fillId="0" borderId="0" applyFont="0" applyFill="0" applyBorder="0" applyAlignment="0" applyProtection="0"/>
  </cellStyleXfs>
  <cellXfs count="16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0" borderId="1" xfId="0" applyNumberFormat="1" applyFont="1" applyBorder="1" applyAlignment="1"/>
    <xf numFmtId="49" fontId="1" fillId="2" borderId="3" xfId="0" applyNumberFormat="1" applyFont="1" applyFill="1" applyBorder="1" applyAlignment="1"/>
    <xf numFmtId="1" fontId="0" fillId="2" borderId="3" xfId="0" applyNumberFormat="1" applyFont="1" applyFill="1" applyBorder="1" applyAlignment="1"/>
    <xf numFmtId="49" fontId="2" fillId="2" borderId="3" xfId="0" applyNumberFormat="1" applyFont="1" applyFill="1" applyBorder="1" applyAlignment="1"/>
    <xf numFmtId="49" fontId="0" fillId="2" borderId="4" xfId="0" applyNumberFormat="1" applyFont="1" applyFill="1" applyBorder="1" applyAlignment="1"/>
    <xf numFmtId="49" fontId="0" fillId="3" borderId="5" xfId="0" applyNumberFormat="1" applyFont="1" applyFill="1" applyBorder="1" applyAlignment="1"/>
    <xf numFmtId="49" fontId="0" fillId="4" borderId="5" xfId="0" applyNumberFormat="1" applyFont="1" applyFill="1" applyBorder="1" applyAlignment="1">
      <alignment wrapText="1"/>
    </xf>
    <xf numFmtId="49" fontId="0" fillId="5" borderId="5" xfId="0" applyNumberFormat="1" applyFont="1" applyFill="1" applyBorder="1" applyAlignment="1"/>
    <xf numFmtId="49" fontId="0" fillId="6" borderId="5" xfId="0" applyNumberFormat="1" applyFont="1" applyFill="1" applyBorder="1" applyAlignment="1"/>
    <xf numFmtId="49" fontId="0" fillId="4" borderId="5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3" borderId="5" xfId="0" applyNumberFormat="1" applyFont="1" applyFill="1" applyBorder="1" applyAlignment="1"/>
    <xf numFmtId="0" fontId="0" fillId="4" borderId="5" xfId="0" applyNumberFormat="1" applyFont="1" applyFill="1" applyBorder="1" applyAlignment="1"/>
    <xf numFmtId="1" fontId="0" fillId="5" borderId="5" xfId="0" applyNumberFormat="1" applyFont="1" applyFill="1" applyBorder="1" applyAlignment="1"/>
    <xf numFmtId="1" fontId="3" fillId="5" borderId="5" xfId="0" applyNumberFormat="1" applyFont="1" applyFill="1" applyBorder="1" applyAlignment="1"/>
    <xf numFmtId="0" fontId="0" fillId="6" borderId="5" xfId="0" applyNumberFormat="1" applyFont="1" applyFill="1" applyBorder="1" applyAlignment="1"/>
    <xf numFmtId="0" fontId="3" fillId="6" borderId="5" xfId="0" applyNumberFormat="1" applyFont="1" applyFill="1" applyBorder="1" applyAlignment="1"/>
    <xf numFmtId="0" fontId="0" fillId="3" borderId="5" xfId="0" applyFont="1" applyFill="1" applyBorder="1" applyAlignment="1"/>
    <xf numFmtId="0" fontId="0" fillId="5" borderId="5" xfId="0" applyNumberFormat="1" applyFont="1" applyFill="1" applyBorder="1" applyAlignment="1"/>
    <xf numFmtId="0" fontId="0" fillId="4" borderId="5" xfId="0" applyFont="1" applyFill="1" applyBorder="1" applyAlignment="1"/>
    <xf numFmtId="0" fontId="2" fillId="2" borderId="3" xfId="0" applyFont="1" applyFill="1" applyBorder="1" applyAlignment="1"/>
    <xf numFmtId="0" fontId="0" fillId="2" borderId="3" xfId="0" applyFont="1" applyFill="1" applyBorder="1" applyAlignment="1">
      <alignment horizontal="right"/>
    </xf>
    <xf numFmtId="164" fontId="0" fillId="2" borderId="3" xfId="0" applyNumberFormat="1" applyFont="1" applyFill="1" applyBorder="1" applyAlignment="1"/>
    <xf numFmtId="0" fontId="0" fillId="3" borderId="6" xfId="0" applyFont="1" applyFill="1" applyBorder="1" applyAlignment="1"/>
    <xf numFmtId="0" fontId="0" fillId="4" borderId="6" xfId="0" applyFont="1" applyFill="1" applyBorder="1" applyAlignment="1"/>
    <xf numFmtId="0" fontId="0" fillId="5" borderId="6" xfId="0" applyNumberFormat="1" applyFont="1" applyFill="1" applyBorder="1" applyAlignment="1"/>
    <xf numFmtId="0" fontId="0" fillId="6" borderId="6" xfId="0" applyNumberFormat="1" applyFont="1" applyFill="1" applyBorder="1" applyAlignment="1"/>
    <xf numFmtId="49" fontId="0" fillId="2" borderId="3" xfId="0" applyNumberFormat="1" applyFont="1" applyFill="1" applyBorder="1" applyAlignment="1"/>
    <xf numFmtId="49" fontId="0" fillId="2" borderId="7" xfId="0" applyNumberFormat="1" applyFont="1" applyFill="1" applyBorder="1" applyAlignment="1"/>
    <xf numFmtId="49" fontId="0" fillId="2" borderId="8" xfId="0" applyNumberFormat="1" applyFont="1" applyFill="1" applyBorder="1" applyAlignment="1"/>
    <xf numFmtId="49" fontId="0" fillId="2" borderId="9" xfId="0" applyNumberFormat="1" applyFont="1" applyFill="1" applyBorder="1" applyAlignment="1"/>
    <xf numFmtId="164" fontId="0" fillId="5" borderId="10" xfId="0" applyNumberFormat="1" applyFont="1" applyFill="1" applyBorder="1" applyAlignment="1"/>
    <xf numFmtId="164" fontId="0" fillId="5" borderId="5" xfId="0" applyNumberFormat="1" applyFont="1" applyFill="1" applyBorder="1" applyAlignment="1"/>
    <xf numFmtId="164" fontId="0" fillId="5" borderId="11" xfId="0" applyNumberFormat="1" applyFont="1" applyFill="1" applyBorder="1" applyAlignment="1"/>
    <xf numFmtId="165" fontId="0" fillId="5" borderId="5" xfId="0" applyNumberFormat="1" applyFont="1" applyFill="1" applyBorder="1" applyAlignment="1"/>
    <xf numFmtId="165" fontId="0" fillId="5" borderId="11" xfId="0" applyNumberFormat="1" applyFont="1" applyFill="1" applyBorder="1" applyAlignment="1"/>
    <xf numFmtId="165" fontId="0" fillId="5" borderId="10" xfId="0" applyNumberFormat="1" applyFont="1" applyFill="1" applyBorder="1" applyAlignment="1"/>
    <xf numFmtId="164" fontId="0" fillId="7" borderId="10" xfId="0" applyNumberFormat="1" applyFont="1" applyFill="1" applyBorder="1" applyAlignment="1"/>
    <xf numFmtId="164" fontId="0" fillId="7" borderId="5" xfId="0" applyNumberFormat="1" applyFont="1" applyFill="1" applyBorder="1" applyAlignment="1"/>
    <xf numFmtId="164" fontId="0" fillId="7" borderId="11" xfId="0" applyNumberFormat="1" applyFont="1" applyFill="1" applyBorder="1" applyAlignment="1"/>
    <xf numFmtId="0" fontId="0" fillId="7" borderId="10" xfId="0" applyFont="1" applyFill="1" applyBorder="1" applyAlignment="1"/>
    <xf numFmtId="0" fontId="0" fillId="7" borderId="5" xfId="0" applyFont="1" applyFill="1" applyBorder="1" applyAlignment="1"/>
    <xf numFmtId="0" fontId="0" fillId="7" borderId="11" xfId="0" applyFont="1" applyFill="1" applyBorder="1" applyAlignment="1"/>
    <xf numFmtId="165" fontId="0" fillId="7" borderId="10" xfId="0" applyNumberFormat="1" applyFont="1" applyFill="1" applyBorder="1" applyAlignment="1"/>
    <xf numFmtId="165" fontId="0" fillId="7" borderId="5" xfId="0" applyNumberFormat="1" applyFont="1" applyFill="1" applyBorder="1" applyAlignment="1"/>
    <xf numFmtId="165" fontId="0" fillId="7" borderId="11" xfId="0" applyNumberFormat="1" applyFont="1" applyFill="1" applyBorder="1" applyAlignment="1"/>
    <xf numFmtId="0" fontId="0" fillId="5" borderId="10" xfId="0" applyFont="1" applyFill="1" applyBorder="1" applyAlignment="1"/>
    <xf numFmtId="0" fontId="0" fillId="5" borderId="11" xfId="0" applyFont="1" applyFill="1" applyBorder="1" applyAlignment="1"/>
    <xf numFmtId="166" fontId="0" fillId="5" borderId="10" xfId="0" applyNumberFormat="1" applyFont="1" applyFill="1" applyBorder="1" applyAlignment="1"/>
    <xf numFmtId="164" fontId="0" fillId="6" borderId="10" xfId="0" applyNumberFormat="1" applyFont="1" applyFill="1" applyBorder="1" applyAlignment="1"/>
    <xf numFmtId="164" fontId="0" fillId="6" borderId="5" xfId="0" applyNumberFormat="1" applyFont="1" applyFill="1" applyBorder="1" applyAlignment="1"/>
    <xf numFmtId="164" fontId="0" fillId="6" borderId="11" xfId="0" applyNumberFormat="1" applyFont="1" applyFill="1" applyBorder="1" applyAlignment="1"/>
    <xf numFmtId="0" fontId="0" fillId="6" borderId="10" xfId="0" applyFont="1" applyFill="1" applyBorder="1" applyAlignment="1"/>
    <xf numFmtId="0" fontId="0" fillId="6" borderId="11" xfId="0" applyFont="1" applyFill="1" applyBorder="1" applyAlignment="1"/>
    <xf numFmtId="164" fontId="0" fillId="8" borderId="10" xfId="0" applyNumberFormat="1" applyFont="1" applyFill="1" applyBorder="1" applyAlignment="1"/>
    <xf numFmtId="164" fontId="0" fillId="8" borderId="5" xfId="0" applyNumberFormat="1" applyFont="1" applyFill="1" applyBorder="1" applyAlignment="1"/>
    <xf numFmtId="164" fontId="0" fillId="8" borderId="11" xfId="0" applyNumberFormat="1" applyFont="1" applyFill="1" applyBorder="1" applyAlignment="1"/>
    <xf numFmtId="0" fontId="0" fillId="8" borderId="10" xfId="0" applyFont="1" applyFill="1" applyBorder="1" applyAlignment="1"/>
    <xf numFmtId="0" fontId="0" fillId="8" borderId="5" xfId="0" applyFont="1" applyFill="1" applyBorder="1" applyAlignment="1"/>
    <xf numFmtId="0" fontId="0" fillId="8" borderId="11" xfId="0" applyFont="1" applyFill="1" applyBorder="1" applyAlignment="1"/>
    <xf numFmtId="9" fontId="0" fillId="2" borderId="13" xfId="0" applyNumberFormat="1" applyFont="1" applyFill="1" applyBorder="1" applyAlignment="1"/>
    <xf numFmtId="0" fontId="0" fillId="2" borderId="13" xfId="0" applyFont="1" applyFill="1" applyBorder="1" applyAlignment="1">
      <alignment horizontal="right"/>
    </xf>
    <xf numFmtId="166" fontId="0" fillId="5" borderId="5" xfId="0" applyNumberFormat="1" applyFont="1" applyFill="1" applyBorder="1" applyAlignment="1"/>
    <xf numFmtId="166" fontId="0" fillId="5" borderId="11" xfId="0" applyNumberFormat="1" applyFont="1" applyFill="1" applyBorder="1" applyAlignment="1"/>
    <xf numFmtId="166" fontId="0" fillId="7" borderId="10" xfId="0" applyNumberFormat="1" applyFont="1" applyFill="1" applyBorder="1" applyAlignment="1"/>
    <xf numFmtId="166" fontId="0" fillId="7" borderId="5" xfId="0" applyNumberFormat="1" applyFont="1" applyFill="1" applyBorder="1" applyAlignment="1"/>
    <xf numFmtId="166" fontId="0" fillId="7" borderId="11" xfId="0" applyNumberFormat="1" applyFont="1" applyFill="1" applyBorder="1" applyAlignment="1"/>
    <xf numFmtId="166" fontId="0" fillId="6" borderId="10" xfId="0" applyNumberFormat="1" applyFont="1" applyFill="1" applyBorder="1" applyAlignment="1"/>
    <xf numFmtId="166" fontId="0" fillId="6" borderId="5" xfId="0" applyNumberFormat="1" applyFont="1" applyFill="1" applyBorder="1" applyAlignment="1"/>
    <xf numFmtId="166" fontId="0" fillId="6" borderId="11" xfId="0" applyNumberFormat="1" applyFont="1" applyFill="1" applyBorder="1" applyAlignment="1"/>
    <xf numFmtId="166" fontId="0" fillId="8" borderId="10" xfId="0" applyNumberFormat="1" applyFont="1" applyFill="1" applyBorder="1" applyAlignment="1"/>
    <xf numFmtId="166" fontId="0" fillId="8" borderId="5" xfId="0" applyNumberFormat="1" applyFont="1" applyFill="1" applyBorder="1" applyAlignment="1"/>
    <xf numFmtId="166" fontId="0" fillId="8" borderId="11" xfId="0" applyNumberFormat="1" applyFont="1" applyFill="1" applyBorder="1" applyAlignment="1"/>
    <xf numFmtId="0" fontId="0" fillId="0" borderId="0" xfId="0" applyNumberFormat="1" applyFont="1" applyAlignment="1"/>
    <xf numFmtId="0" fontId="0" fillId="2" borderId="3" xfId="0" applyFont="1" applyFill="1" applyBorder="1" applyAlignment="1"/>
    <xf numFmtId="0" fontId="0" fillId="2" borderId="8" xfId="0" applyFont="1" applyFill="1" applyBorder="1" applyAlignment="1"/>
    <xf numFmtId="0" fontId="0" fillId="2" borderId="14" xfId="0" applyFont="1" applyFill="1" applyBorder="1" applyAlignment="1"/>
    <xf numFmtId="49" fontId="0" fillId="3" borderId="15" xfId="0" applyNumberFormat="1" applyFont="1" applyFill="1" applyBorder="1" applyAlignment="1"/>
    <xf numFmtId="49" fontId="0" fillId="3" borderId="16" xfId="0" applyNumberFormat="1" applyFont="1" applyFill="1" applyBorder="1" applyAlignment="1"/>
    <xf numFmtId="49" fontId="0" fillId="9" borderId="17" xfId="0" applyNumberFormat="1" applyFont="1" applyFill="1" applyBorder="1" applyAlignment="1"/>
    <xf numFmtId="49" fontId="0" fillId="3" borderId="12" xfId="0" applyNumberFormat="1" applyFont="1" applyFill="1" applyBorder="1" applyAlignment="1"/>
    <xf numFmtId="0" fontId="0" fillId="2" borderId="13" xfId="0" applyFont="1" applyFill="1" applyBorder="1" applyAlignment="1"/>
    <xf numFmtId="49" fontId="0" fillId="10" borderId="17" xfId="0" applyNumberFormat="1" applyFont="1" applyFill="1" applyBorder="1" applyAlignment="1"/>
    <xf numFmtId="49" fontId="0" fillId="11" borderId="5" xfId="0" applyNumberFormat="1" applyFont="1" applyFill="1" applyBorder="1" applyAlignment="1"/>
    <xf numFmtId="0" fontId="0" fillId="2" borderId="18" xfId="0" applyFont="1" applyFill="1" applyBorder="1" applyAlignment="1"/>
    <xf numFmtId="167" fontId="0" fillId="5" borderId="10" xfId="1" applyNumberFormat="1" applyFont="1" applyFill="1" applyBorder="1" applyAlignment="1"/>
    <xf numFmtId="167" fontId="0" fillId="5" borderId="5" xfId="1" applyNumberFormat="1" applyFont="1" applyFill="1" applyBorder="1" applyAlignment="1"/>
    <xf numFmtId="167" fontId="0" fillId="5" borderId="11" xfId="1" applyNumberFormat="1" applyFont="1" applyFill="1" applyBorder="1" applyAlignment="1"/>
    <xf numFmtId="167" fontId="0" fillId="7" borderId="10" xfId="1" applyNumberFormat="1" applyFont="1" applyFill="1" applyBorder="1" applyAlignment="1"/>
    <xf numFmtId="167" fontId="0" fillId="7" borderId="5" xfId="1" applyNumberFormat="1" applyFont="1" applyFill="1" applyBorder="1" applyAlignment="1"/>
    <xf numFmtId="167" fontId="0" fillId="7" borderId="11" xfId="1" applyNumberFormat="1" applyFont="1" applyFill="1" applyBorder="1" applyAlignment="1"/>
    <xf numFmtId="167" fontId="0" fillId="6" borderId="10" xfId="1" applyNumberFormat="1" applyFont="1" applyFill="1" applyBorder="1" applyAlignment="1"/>
    <xf numFmtId="167" fontId="0" fillId="6" borderId="5" xfId="1" applyNumberFormat="1" applyFont="1" applyFill="1" applyBorder="1" applyAlignment="1"/>
    <xf numFmtId="167" fontId="0" fillId="6" borderId="11" xfId="1" applyNumberFormat="1" applyFont="1" applyFill="1" applyBorder="1" applyAlignment="1"/>
    <xf numFmtId="167" fontId="0" fillId="8" borderId="10" xfId="1" applyNumberFormat="1" applyFont="1" applyFill="1" applyBorder="1" applyAlignment="1"/>
    <xf numFmtId="167" fontId="0" fillId="8" borderId="5" xfId="1" applyNumberFormat="1" applyFont="1" applyFill="1" applyBorder="1" applyAlignment="1"/>
    <xf numFmtId="167" fontId="0" fillId="8" borderId="11" xfId="1" applyNumberFormat="1" applyFont="1" applyFill="1" applyBorder="1" applyAlignment="1"/>
    <xf numFmtId="167" fontId="0" fillId="0" borderId="1" xfId="1" applyNumberFormat="1" applyFont="1" applyBorder="1" applyAlignment="1"/>
    <xf numFmtId="167" fontId="0" fillId="2" borderId="7" xfId="1" applyNumberFormat="1" applyFont="1" applyFill="1" applyBorder="1" applyAlignment="1"/>
    <xf numFmtId="167" fontId="0" fillId="2" borderId="8" xfId="1" applyNumberFormat="1" applyFont="1" applyFill="1" applyBorder="1" applyAlignment="1"/>
    <xf numFmtId="167" fontId="0" fillId="2" borderId="9" xfId="1" applyNumberFormat="1" applyFont="1" applyFill="1" applyBorder="1" applyAlignment="1"/>
    <xf numFmtId="167" fontId="0" fillId="2" borderId="13" xfId="1" applyNumberFormat="1" applyFont="1" applyFill="1" applyBorder="1" applyAlignment="1">
      <alignment horizontal="right"/>
    </xf>
    <xf numFmtId="0" fontId="0" fillId="0" borderId="19" xfId="0" applyNumberFormat="1" applyFont="1" applyBorder="1" applyAlignment="1"/>
    <xf numFmtId="49" fontId="2" fillId="2" borderId="8" xfId="0" applyNumberFormat="1" applyFont="1" applyFill="1" applyBorder="1" applyAlignment="1"/>
    <xf numFmtId="0" fontId="0" fillId="0" borderId="5" xfId="0" applyNumberFormat="1" applyFont="1" applyBorder="1" applyAlignment="1"/>
    <xf numFmtId="0" fontId="2" fillId="2" borderId="8" xfId="0" applyFont="1" applyFill="1" applyBorder="1" applyAlignment="1"/>
    <xf numFmtId="0" fontId="0" fillId="0" borderId="20" xfId="0" applyNumberFormat="1" applyFont="1" applyBorder="1" applyAlignment="1"/>
    <xf numFmtId="0" fontId="0" fillId="2" borderId="21" xfId="0" applyNumberFormat="1" applyFont="1" applyFill="1" applyBorder="1" applyAlignment="1"/>
    <xf numFmtId="0" fontId="0" fillId="0" borderId="22" xfId="0" applyNumberFormat="1" applyFont="1" applyBorder="1" applyAlignment="1"/>
    <xf numFmtId="0" fontId="0" fillId="0" borderId="23" xfId="0" applyNumberFormat="1" applyFont="1" applyBorder="1" applyAlignment="1"/>
    <xf numFmtId="49" fontId="0" fillId="2" borderId="24" xfId="0" applyNumberFormat="1" applyFont="1" applyFill="1" applyBorder="1" applyAlignment="1"/>
    <xf numFmtId="167" fontId="0" fillId="5" borderId="25" xfId="1" applyNumberFormat="1" applyFont="1" applyFill="1" applyBorder="1" applyAlignment="1"/>
    <xf numFmtId="167" fontId="0" fillId="7" borderId="25" xfId="1" applyNumberFormat="1" applyFont="1" applyFill="1" applyBorder="1" applyAlignment="1"/>
    <xf numFmtId="167" fontId="0" fillId="6" borderId="25" xfId="1" applyNumberFormat="1" applyFont="1" applyFill="1" applyBorder="1" applyAlignment="1"/>
    <xf numFmtId="167" fontId="0" fillId="8" borderId="25" xfId="1" applyNumberFormat="1" applyFont="1" applyFill="1" applyBorder="1" applyAlignment="1"/>
    <xf numFmtId="167" fontId="0" fillId="6" borderId="26" xfId="1" applyNumberFormat="1" applyFont="1" applyFill="1" applyBorder="1" applyAlignment="1"/>
    <xf numFmtId="167" fontId="0" fillId="6" borderId="27" xfId="1" applyNumberFormat="1" applyFont="1" applyFill="1" applyBorder="1" applyAlignment="1"/>
    <xf numFmtId="167" fontId="0" fillId="6" borderId="28" xfId="1" applyNumberFormat="1" applyFont="1" applyFill="1" applyBorder="1" applyAlignment="1"/>
    <xf numFmtId="0" fontId="0" fillId="5" borderId="5" xfId="0" applyFont="1" applyFill="1" applyBorder="1" applyAlignment="1"/>
    <xf numFmtId="0" fontId="0" fillId="6" borderId="5" xfId="0" applyFont="1" applyFill="1" applyBorder="1" applyAlignment="1"/>
    <xf numFmtId="49" fontId="0" fillId="5" borderId="5" xfId="0" applyNumberFormat="1" applyFont="1" applyFill="1" applyBorder="1" applyAlignment="1"/>
    <xf numFmtId="0" fontId="0" fillId="5" borderId="5" xfId="0" applyFont="1" applyFill="1" applyBorder="1" applyAlignment="1"/>
    <xf numFmtId="49" fontId="0" fillId="6" borderId="5" xfId="0" applyNumberFormat="1" applyFont="1" applyFill="1" applyBorder="1" applyAlignment="1"/>
    <xf numFmtId="0" fontId="0" fillId="6" borderId="5" xfId="0" applyFont="1" applyFill="1" applyBorder="1" applyAlignment="1"/>
    <xf numFmtId="0" fontId="0" fillId="6" borderId="17" xfId="0" applyFont="1" applyFill="1" applyBorder="1" applyAlignment="1"/>
    <xf numFmtId="0" fontId="0" fillId="0" borderId="29" xfId="0" applyNumberFormat="1" applyFont="1" applyBorder="1" applyAlignment="1"/>
    <xf numFmtId="0" fontId="0" fillId="0" borderId="30" xfId="0" applyNumberFormat="1" applyFont="1" applyBorder="1" applyAlignment="1"/>
    <xf numFmtId="49" fontId="0" fillId="5" borderId="19" xfId="0" applyNumberFormat="1" applyFont="1" applyFill="1" applyBorder="1" applyAlignment="1"/>
    <xf numFmtId="49" fontId="0" fillId="7" borderId="19" xfId="0" applyNumberFormat="1" applyFont="1" applyFill="1" applyBorder="1" applyAlignment="1"/>
    <xf numFmtId="49" fontId="0" fillId="6" borderId="19" xfId="0" applyNumberFormat="1" applyFont="1" applyFill="1" applyBorder="1" applyAlignment="1"/>
    <xf numFmtId="49" fontId="0" fillId="8" borderId="19" xfId="0" applyNumberFormat="1" applyFont="1" applyFill="1" applyBorder="1" applyAlignment="1"/>
    <xf numFmtId="49" fontId="0" fillId="6" borderId="31" xfId="0" applyNumberFormat="1" applyFont="1" applyFill="1" applyBorder="1" applyAlignment="1"/>
    <xf numFmtId="164" fontId="0" fillId="6" borderId="26" xfId="0" applyNumberFormat="1" applyFont="1" applyFill="1" applyBorder="1" applyAlignment="1"/>
    <xf numFmtId="164" fontId="0" fillId="6" borderId="27" xfId="0" applyNumberFormat="1" applyFont="1" applyFill="1" applyBorder="1" applyAlignment="1"/>
    <xf numFmtId="164" fontId="0" fillId="6" borderId="32" xfId="0" applyNumberFormat="1" applyFont="1" applyFill="1" applyBorder="1" applyAlignment="1"/>
    <xf numFmtId="0" fontId="0" fillId="6" borderId="26" xfId="0" applyFont="1" applyFill="1" applyBorder="1" applyAlignment="1"/>
    <xf numFmtId="0" fontId="0" fillId="6" borderId="27" xfId="0" applyFont="1" applyFill="1" applyBorder="1" applyAlignment="1"/>
    <xf numFmtId="0" fontId="0" fillId="6" borderId="32" xfId="0" applyFont="1" applyFill="1" applyBorder="1" applyAlignment="1"/>
    <xf numFmtId="167" fontId="0" fillId="6" borderId="32" xfId="1" applyNumberFormat="1" applyFont="1" applyFill="1" applyBorder="1" applyAlignment="1"/>
    <xf numFmtId="167" fontId="0" fillId="0" borderId="5" xfId="1" applyNumberFormat="1" applyFont="1" applyBorder="1" applyAlignment="1"/>
    <xf numFmtId="167" fontId="2" fillId="2" borderId="8" xfId="1" applyNumberFormat="1" applyFont="1" applyFill="1" applyBorder="1" applyAlignment="1"/>
    <xf numFmtId="167" fontId="0" fillId="2" borderId="21" xfId="1" applyNumberFormat="1" applyFont="1" applyFill="1" applyBorder="1" applyAlignment="1"/>
    <xf numFmtId="167" fontId="0" fillId="0" borderId="22" xfId="1" applyNumberFormat="1" applyFont="1" applyBorder="1" applyAlignment="1"/>
    <xf numFmtId="167" fontId="0" fillId="0" borderId="23" xfId="1" applyNumberFormat="1" applyFont="1" applyBorder="1" applyAlignment="1"/>
    <xf numFmtId="167" fontId="0" fillId="2" borderId="24" xfId="1" applyNumberFormat="1" applyFont="1" applyFill="1" applyBorder="1" applyAlignment="1"/>
    <xf numFmtId="166" fontId="0" fillId="5" borderId="25" xfId="0" applyNumberFormat="1" applyFont="1" applyFill="1" applyBorder="1" applyAlignment="1"/>
    <xf numFmtId="166" fontId="0" fillId="7" borderId="25" xfId="0" applyNumberFormat="1" applyFont="1" applyFill="1" applyBorder="1" applyAlignment="1"/>
    <xf numFmtId="166" fontId="0" fillId="6" borderId="25" xfId="0" applyNumberFormat="1" applyFont="1" applyFill="1" applyBorder="1" applyAlignment="1"/>
    <xf numFmtId="166" fontId="0" fillId="8" borderId="25" xfId="0" applyNumberFormat="1" applyFont="1" applyFill="1" applyBorder="1" applyAlignment="1"/>
    <xf numFmtId="166" fontId="0" fillId="6" borderId="26" xfId="0" applyNumberFormat="1" applyFont="1" applyFill="1" applyBorder="1" applyAlignment="1"/>
    <xf numFmtId="166" fontId="0" fillId="6" borderId="27" xfId="0" applyNumberFormat="1" applyFont="1" applyFill="1" applyBorder="1" applyAlignment="1"/>
    <xf numFmtId="166" fontId="0" fillId="6" borderId="32" xfId="0" applyNumberFormat="1" applyFont="1" applyFill="1" applyBorder="1" applyAlignment="1"/>
    <xf numFmtId="166" fontId="0" fillId="6" borderId="28" xfId="0" applyNumberFormat="1" applyFont="1" applyFill="1" applyBorder="1" applyAlignment="1"/>
    <xf numFmtId="0" fontId="0" fillId="6" borderId="25" xfId="0" applyFont="1" applyFill="1" applyBorder="1" applyAlignment="1"/>
    <xf numFmtId="0" fontId="0" fillId="8" borderId="25" xfId="0" applyFont="1" applyFill="1" applyBorder="1" applyAlignment="1"/>
    <xf numFmtId="0" fontId="0" fillId="6" borderId="28" xfId="0" applyFont="1" applyFill="1" applyBorder="1" applyAlignment="1"/>
    <xf numFmtId="165" fontId="0" fillId="5" borderId="25" xfId="0" applyNumberFormat="1" applyFont="1" applyFill="1" applyBorder="1" applyAlignment="1"/>
    <xf numFmtId="165" fontId="0" fillId="7" borderId="25" xfId="0" applyNumberFormat="1" applyFont="1" applyFill="1" applyBorder="1" applyAlignment="1"/>
    <xf numFmtId="0" fontId="0" fillId="2" borderId="8" xfId="0" applyFont="1" applyFill="1" applyBorder="1" applyAlignment="1">
      <alignment horizontal="right"/>
    </xf>
  </cellXfs>
  <cellStyles count="2">
    <cellStyle name="Normal" xfId="0" builtinId="0"/>
    <cellStyle name="Valuta" xfId="1" builtin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0000000"/>
      <rgbColor rgb="FFFFFFFF"/>
      <rgbColor rgb="FFAAAAAA"/>
      <rgbColor rgb="FFD8D8D8"/>
      <rgbColor rgb="FFF2F2F2"/>
      <rgbColor rgb="FFDEEAF6"/>
      <rgbColor rgb="FFBDD6EE"/>
      <rgbColor rgb="FFFFF2CB"/>
      <rgbColor rgb="FFFFE598"/>
      <rgbColor rgb="FF9CC2E5"/>
      <rgbColor rgb="FFFFC000"/>
      <rgbColor rgb="FFF4B083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6"/>
  <sheetViews>
    <sheetView tabSelected="1" defaultGridColor="0" colorId="9" workbookViewId="0">
      <selection activeCell="I84" sqref="I84"/>
    </sheetView>
  </sheetViews>
  <sheetFormatPr defaultColWidth="8.85546875" defaultRowHeight="15" customHeight="1" x14ac:dyDescent="0.25"/>
  <cols>
    <col min="1" max="1" width="10.42578125" style="2" customWidth="1"/>
    <col min="2" max="2" width="11.42578125" style="2" customWidth="1"/>
    <col min="3" max="3" width="12.140625" style="2" customWidth="1"/>
    <col min="4" max="4" width="16.28515625" style="2" customWidth="1"/>
    <col min="5" max="16" width="12.140625" style="2" customWidth="1"/>
    <col min="17" max="17" width="8.85546875" style="2" customWidth="1"/>
    <col min="18" max="18" width="12.28515625" style="2" customWidth="1"/>
    <col min="19" max="19" width="10" style="2" customWidth="1"/>
    <col min="20" max="20" width="10.42578125" style="2" customWidth="1"/>
    <col min="21" max="21" width="10.85546875" style="2" customWidth="1"/>
    <col min="22" max="22" width="9.7109375" style="2" customWidth="1"/>
    <col min="23" max="23" width="10.85546875" style="2" customWidth="1"/>
    <col min="24" max="24" width="10.42578125" style="2" customWidth="1"/>
    <col min="25" max="25" width="10.85546875" style="2" customWidth="1"/>
    <col min="26" max="26" width="10.42578125" style="2" customWidth="1"/>
    <col min="27" max="27" width="10.85546875" style="2" customWidth="1"/>
    <col min="28" max="28" width="11.42578125" style="2" customWidth="1"/>
    <col min="29" max="29" width="11" style="2" customWidth="1"/>
    <col min="30" max="30" width="10.7109375" style="2" customWidth="1"/>
    <col min="31" max="33" width="10" style="2" bestFit="1" customWidth="1"/>
    <col min="34" max="43" width="8.85546875" style="3" customWidth="1"/>
    <col min="44" max="253" width="8.85546875" style="2" customWidth="1"/>
    <col min="254" max="254" width="8.85546875" style="1" customWidth="1"/>
    <col min="255" max="16384" width="8.85546875" style="1"/>
  </cols>
  <sheetData>
    <row r="1" spans="1:11" s="4" customFormat="1" ht="21" customHeight="1" x14ac:dyDescent="0.35">
      <c r="A1" s="5" t="s">
        <v>0</v>
      </c>
      <c r="F1" s="6"/>
    </row>
    <row r="2" spans="1:11" s="4" customFormat="1" ht="15.95" customHeight="1" x14ac:dyDescent="0.25">
      <c r="A2" s="7" t="s">
        <v>1</v>
      </c>
    </row>
    <row r="3" spans="1:11" s="4" customFormat="1" ht="45" customHeight="1" x14ac:dyDescent="0.25">
      <c r="A3" s="8" t="s">
        <v>2</v>
      </c>
      <c r="B3" s="9" t="s">
        <v>3</v>
      </c>
      <c r="C3" s="10" t="s">
        <v>4</v>
      </c>
      <c r="D3" s="124" t="s">
        <v>5</v>
      </c>
      <c r="E3" s="125"/>
      <c r="F3" s="125"/>
      <c r="G3" s="125"/>
      <c r="H3" s="126" t="s">
        <v>6</v>
      </c>
      <c r="I3" s="127"/>
      <c r="J3" s="127"/>
      <c r="K3" s="127"/>
    </row>
    <row r="4" spans="1:11" s="4" customFormat="1" ht="15.95" customHeight="1" x14ac:dyDescent="0.25">
      <c r="B4" s="9" t="s">
        <v>7</v>
      </c>
      <c r="C4" s="13" t="s">
        <v>7</v>
      </c>
      <c r="D4" s="11" t="s">
        <v>7</v>
      </c>
      <c r="E4" s="11" t="s">
        <v>8</v>
      </c>
      <c r="F4" s="11" t="s">
        <v>9</v>
      </c>
      <c r="G4" s="11" t="s">
        <v>10</v>
      </c>
      <c r="H4" s="12" t="s">
        <v>7</v>
      </c>
      <c r="I4" s="12" t="s">
        <v>8</v>
      </c>
      <c r="J4" s="12" t="s">
        <v>9</v>
      </c>
      <c r="K4" s="12" t="s">
        <v>10</v>
      </c>
    </row>
    <row r="5" spans="1:11" s="4" customFormat="1" ht="15.95" customHeight="1" x14ac:dyDescent="0.25">
      <c r="A5" s="14">
        <v>2014</v>
      </c>
      <c r="B5" s="15">
        <v>60678</v>
      </c>
      <c r="C5" s="16">
        <v>56256</v>
      </c>
      <c r="D5" s="17">
        <f t="shared" ref="D5:D8" si="0">SUM(E5:G5)</f>
        <v>52404</v>
      </c>
      <c r="E5" s="18">
        <v>13322</v>
      </c>
      <c r="F5" s="18">
        <v>34708</v>
      </c>
      <c r="G5" s="18">
        <v>4374</v>
      </c>
      <c r="H5" s="19">
        <f t="shared" ref="H5:H8" si="1">I5+J5+K5</f>
        <v>3852</v>
      </c>
      <c r="I5" s="20">
        <v>2432</v>
      </c>
      <c r="J5" s="20">
        <v>1185</v>
      </c>
      <c r="K5" s="20">
        <v>235</v>
      </c>
    </row>
    <row r="6" spans="1:11" s="4" customFormat="1" ht="15.95" customHeight="1" x14ac:dyDescent="0.25">
      <c r="A6" s="14">
        <v>2015</v>
      </c>
      <c r="B6" s="15">
        <v>55688</v>
      </c>
      <c r="C6" s="16">
        <v>52333</v>
      </c>
      <c r="D6" s="17">
        <f t="shared" si="0"/>
        <v>48147</v>
      </c>
      <c r="E6" s="18">
        <v>10429</v>
      </c>
      <c r="F6" s="18">
        <v>33536</v>
      </c>
      <c r="G6" s="18">
        <v>4182</v>
      </c>
      <c r="H6" s="19">
        <f t="shared" si="1"/>
        <v>4186</v>
      </c>
      <c r="I6" s="20">
        <v>2632</v>
      </c>
      <c r="J6" s="20">
        <v>1304</v>
      </c>
      <c r="K6" s="20">
        <v>250</v>
      </c>
    </row>
    <row r="7" spans="1:11" s="4" customFormat="1" ht="15.95" customHeight="1" x14ac:dyDescent="0.25">
      <c r="A7" s="14">
        <v>2016</v>
      </c>
      <c r="B7" s="15">
        <v>50540</v>
      </c>
      <c r="C7" s="16">
        <v>47330</v>
      </c>
      <c r="D7" s="17">
        <f t="shared" si="0"/>
        <v>43151</v>
      </c>
      <c r="E7" s="18">
        <v>8880</v>
      </c>
      <c r="F7" s="18">
        <v>30432</v>
      </c>
      <c r="G7" s="18">
        <v>3839</v>
      </c>
      <c r="H7" s="19">
        <f t="shared" si="1"/>
        <v>4185</v>
      </c>
      <c r="I7" s="20">
        <v>2679</v>
      </c>
      <c r="J7" s="20">
        <v>1258</v>
      </c>
      <c r="K7" s="20">
        <v>248</v>
      </c>
    </row>
    <row r="8" spans="1:11" s="4" customFormat="1" ht="15.95" customHeight="1" x14ac:dyDescent="0.25">
      <c r="A8" s="14">
        <v>2017</v>
      </c>
      <c r="B8" s="21"/>
      <c r="C8" s="16">
        <v>48021</v>
      </c>
      <c r="D8" s="22">
        <f t="shared" si="0"/>
        <v>40920</v>
      </c>
      <c r="E8" s="22">
        <v>9870</v>
      </c>
      <c r="F8" s="22">
        <v>26659</v>
      </c>
      <c r="G8" s="22">
        <v>4391</v>
      </c>
      <c r="H8" s="19">
        <f t="shared" si="1"/>
        <v>7101</v>
      </c>
      <c r="I8" s="19">
        <v>5467</v>
      </c>
      <c r="J8" s="19">
        <v>1424</v>
      </c>
      <c r="K8" s="19">
        <v>210</v>
      </c>
    </row>
    <row r="9" spans="1:11" s="4" customFormat="1" ht="15.95" customHeight="1" x14ac:dyDescent="0.25">
      <c r="A9" s="14">
        <v>2018</v>
      </c>
      <c r="B9" s="21"/>
      <c r="C9" s="16">
        <v>45497</v>
      </c>
      <c r="D9" s="22">
        <f>E9+F9+G9</f>
        <v>38559</v>
      </c>
      <c r="E9" s="22">
        <v>9422</v>
      </c>
      <c r="F9" s="22">
        <v>23998</v>
      </c>
      <c r="G9" s="22">
        <v>5139</v>
      </c>
      <c r="H9" s="19">
        <f>C9-D9</f>
        <v>6938</v>
      </c>
      <c r="I9" s="19">
        <v>5482</v>
      </c>
      <c r="J9" s="19">
        <v>1229</v>
      </c>
      <c r="K9" s="19">
        <v>227</v>
      </c>
    </row>
    <row r="10" spans="1:11" s="4" customFormat="1" ht="21" customHeight="1" x14ac:dyDescent="0.35">
      <c r="A10" s="5" t="s">
        <v>11</v>
      </c>
    </row>
    <row r="11" spans="1:11" s="4" customFormat="1" ht="15.95" customHeight="1" x14ac:dyDescent="0.25">
      <c r="A11" s="7" t="s">
        <v>1</v>
      </c>
    </row>
    <row r="12" spans="1:11" s="4" customFormat="1" ht="15.95" customHeight="1" x14ac:dyDescent="0.25">
      <c r="A12" s="8" t="s">
        <v>2</v>
      </c>
      <c r="B12" s="21"/>
      <c r="C12" s="23"/>
      <c r="D12" s="124" t="s">
        <v>5</v>
      </c>
      <c r="E12" s="125"/>
      <c r="F12" s="125"/>
      <c r="G12" s="125"/>
      <c r="H12" s="126" t="s">
        <v>6</v>
      </c>
      <c r="I12" s="127"/>
      <c r="J12" s="127"/>
      <c r="K12" s="127"/>
    </row>
    <row r="13" spans="1:11" s="4" customFormat="1" ht="15.95" customHeight="1" x14ac:dyDescent="0.25">
      <c r="B13" s="21"/>
      <c r="C13" s="23"/>
      <c r="D13" s="11" t="s">
        <v>7</v>
      </c>
      <c r="E13" s="11" t="s">
        <v>8</v>
      </c>
      <c r="F13" s="11" t="s">
        <v>9</v>
      </c>
      <c r="G13" s="11" t="s">
        <v>10</v>
      </c>
      <c r="H13" s="12" t="s">
        <v>7</v>
      </c>
      <c r="I13" s="12" t="s">
        <v>8</v>
      </c>
      <c r="J13" s="12" t="s">
        <v>9</v>
      </c>
      <c r="K13" s="12" t="s">
        <v>10</v>
      </c>
    </row>
    <row r="14" spans="1:11" s="4" customFormat="1" ht="15.95" customHeight="1" x14ac:dyDescent="0.25">
      <c r="A14" s="14">
        <v>2014</v>
      </c>
      <c r="B14" s="21"/>
      <c r="C14" s="23"/>
      <c r="D14" s="22">
        <f t="shared" ref="D14:D18" si="2">E14+F14+G14</f>
        <v>27361</v>
      </c>
      <c r="E14" s="22">
        <v>10344</v>
      </c>
      <c r="F14" s="22">
        <v>15986</v>
      </c>
      <c r="G14" s="22">
        <v>1031</v>
      </c>
      <c r="H14" s="19">
        <f t="shared" ref="H14:H18" si="3">I14+J14+K14</f>
        <v>1784</v>
      </c>
      <c r="I14" s="19">
        <v>1291</v>
      </c>
      <c r="J14" s="19">
        <v>449</v>
      </c>
      <c r="K14" s="19">
        <v>44</v>
      </c>
    </row>
    <row r="15" spans="1:11" s="4" customFormat="1" ht="15.95" customHeight="1" x14ac:dyDescent="0.25">
      <c r="A15" s="14">
        <v>2015</v>
      </c>
      <c r="B15" s="21"/>
      <c r="C15" s="23"/>
      <c r="D15" s="22">
        <f t="shared" si="2"/>
        <v>25121</v>
      </c>
      <c r="E15" s="22">
        <v>7712</v>
      </c>
      <c r="F15" s="22">
        <v>16434</v>
      </c>
      <c r="G15" s="22">
        <v>975</v>
      </c>
      <c r="H15" s="19">
        <f t="shared" si="3"/>
        <v>2023</v>
      </c>
      <c r="I15" s="19">
        <v>1367</v>
      </c>
      <c r="J15" s="19">
        <v>601</v>
      </c>
      <c r="K15" s="19">
        <v>55</v>
      </c>
    </row>
    <row r="16" spans="1:11" s="4" customFormat="1" ht="15.95" customHeight="1" x14ac:dyDescent="0.25">
      <c r="A16" s="14">
        <v>2016</v>
      </c>
      <c r="B16" s="21"/>
      <c r="C16" s="23"/>
      <c r="D16" s="22">
        <f t="shared" si="2"/>
        <v>22616</v>
      </c>
      <c r="E16" s="22">
        <v>6342</v>
      </c>
      <c r="F16" s="22">
        <v>15304</v>
      </c>
      <c r="G16" s="22">
        <v>970</v>
      </c>
      <c r="H16" s="19">
        <f t="shared" si="3"/>
        <v>1987</v>
      </c>
      <c r="I16" s="19">
        <v>1360</v>
      </c>
      <c r="J16" s="19">
        <v>565</v>
      </c>
      <c r="K16" s="19">
        <v>62</v>
      </c>
    </row>
    <row r="17" spans="1:33" s="4" customFormat="1" ht="15.95" customHeight="1" x14ac:dyDescent="0.25">
      <c r="A17" s="14">
        <v>2017</v>
      </c>
      <c r="B17" s="21"/>
      <c r="C17" s="23"/>
      <c r="D17" s="22">
        <f t="shared" si="2"/>
        <v>21532</v>
      </c>
      <c r="E17" s="22">
        <v>6913</v>
      </c>
      <c r="F17" s="22">
        <v>13426</v>
      </c>
      <c r="G17" s="22">
        <v>1193</v>
      </c>
      <c r="H17" s="19">
        <f t="shared" si="3"/>
        <v>4032</v>
      </c>
      <c r="I17" s="19">
        <v>3202</v>
      </c>
      <c r="J17" s="19">
        <v>757</v>
      </c>
      <c r="K17" s="19">
        <v>73</v>
      </c>
    </row>
    <row r="18" spans="1:33" s="4" customFormat="1" ht="15.95" customHeight="1" x14ac:dyDescent="0.25">
      <c r="A18" s="14">
        <v>2018</v>
      </c>
      <c r="B18" s="21"/>
      <c r="C18" s="23"/>
      <c r="D18" s="22">
        <f t="shared" si="2"/>
        <v>20264</v>
      </c>
      <c r="E18" s="22">
        <v>6511</v>
      </c>
      <c r="F18" s="22">
        <v>12295</v>
      </c>
      <c r="G18" s="22">
        <v>1458</v>
      </c>
      <c r="H18" s="19">
        <f t="shared" si="3"/>
        <v>3845</v>
      </c>
      <c r="I18" s="19">
        <v>3100</v>
      </c>
      <c r="J18" s="19">
        <v>662</v>
      </c>
      <c r="K18" s="19">
        <v>83</v>
      </c>
    </row>
    <row r="19" spans="1:33" s="4" customFormat="1" ht="21" customHeight="1" x14ac:dyDescent="0.35">
      <c r="A19" s="5" t="s">
        <v>12</v>
      </c>
    </row>
    <row r="20" spans="1:33" s="4" customFormat="1" ht="15.95" customHeight="1" x14ac:dyDescent="0.25">
      <c r="A20" s="7" t="s">
        <v>1</v>
      </c>
    </row>
    <row r="21" spans="1:33" s="4" customFormat="1" ht="15.95" customHeight="1" x14ac:dyDescent="0.25">
      <c r="A21" s="8" t="s">
        <v>2</v>
      </c>
      <c r="B21" s="21"/>
      <c r="C21" s="23"/>
      <c r="D21" s="124" t="s">
        <v>5</v>
      </c>
      <c r="E21" s="125"/>
      <c r="F21" s="125"/>
      <c r="G21" s="125"/>
      <c r="H21" s="126" t="s">
        <v>6</v>
      </c>
      <c r="I21" s="127"/>
      <c r="J21" s="127"/>
      <c r="K21" s="127"/>
      <c r="S21" s="24"/>
      <c r="Z21" s="24"/>
      <c r="AG21" s="24"/>
    </row>
    <row r="22" spans="1:33" s="4" customFormat="1" ht="15.95" customHeight="1" x14ac:dyDescent="0.25">
      <c r="B22" s="21"/>
      <c r="C22" s="23"/>
      <c r="D22" s="11" t="s">
        <v>7</v>
      </c>
      <c r="E22" s="11" t="s">
        <v>8</v>
      </c>
      <c r="F22" s="11" t="s">
        <v>9</v>
      </c>
      <c r="G22" s="11" t="s">
        <v>10</v>
      </c>
      <c r="H22" s="12" t="s">
        <v>7</v>
      </c>
      <c r="I22" s="12" t="s">
        <v>8</v>
      </c>
      <c r="J22" s="12" t="s">
        <v>9</v>
      </c>
      <c r="K22" s="12" t="s">
        <v>10</v>
      </c>
    </row>
    <row r="23" spans="1:33" s="4" customFormat="1" ht="15.95" customHeight="1" x14ac:dyDescent="0.25">
      <c r="A23" s="14">
        <v>2014</v>
      </c>
      <c r="B23" s="21"/>
      <c r="C23" s="23"/>
      <c r="D23" s="22">
        <v>25043</v>
      </c>
      <c r="E23" s="22">
        <v>2978</v>
      </c>
      <c r="F23" s="22">
        <v>18722</v>
      </c>
      <c r="G23" s="22">
        <v>3343</v>
      </c>
      <c r="H23" s="19">
        <v>2068</v>
      </c>
      <c r="I23" s="19">
        <v>1141</v>
      </c>
      <c r="J23" s="19">
        <v>736</v>
      </c>
      <c r="K23" s="19">
        <v>191</v>
      </c>
      <c r="AD23" s="25"/>
      <c r="AE23" s="25"/>
    </row>
    <row r="24" spans="1:33" s="4" customFormat="1" ht="15.95" customHeight="1" x14ac:dyDescent="0.25">
      <c r="A24" s="14">
        <v>2015</v>
      </c>
      <c r="B24" s="21"/>
      <c r="C24" s="23"/>
      <c r="D24" s="22">
        <v>23026</v>
      </c>
      <c r="E24" s="22">
        <v>2717</v>
      </c>
      <c r="F24" s="22">
        <v>17102</v>
      </c>
      <c r="G24" s="22">
        <v>3207</v>
      </c>
      <c r="H24" s="19">
        <v>2163</v>
      </c>
      <c r="I24" s="19">
        <v>1265</v>
      </c>
      <c r="J24" s="19">
        <v>703</v>
      </c>
      <c r="K24" s="19">
        <v>195</v>
      </c>
      <c r="AD24" s="25"/>
      <c r="AE24" s="25"/>
    </row>
    <row r="25" spans="1:33" s="4" customFormat="1" ht="15.95" customHeight="1" x14ac:dyDescent="0.25">
      <c r="A25" s="14">
        <v>2016</v>
      </c>
      <c r="B25" s="21"/>
      <c r="C25" s="23"/>
      <c r="D25" s="22">
        <v>20535</v>
      </c>
      <c r="E25" s="22">
        <v>2538</v>
      </c>
      <c r="F25" s="22">
        <v>15128</v>
      </c>
      <c r="G25" s="22">
        <v>2869</v>
      </c>
      <c r="H25" s="19">
        <v>2198</v>
      </c>
      <c r="I25" s="19">
        <v>1319</v>
      </c>
      <c r="J25" s="19">
        <v>693</v>
      </c>
      <c r="K25" s="19">
        <v>186</v>
      </c>
      <c r="AD25" s="25"/>
      <c r="AE25" s="25"/>
    </row>
    <row r="26" spans="1:33" s="4" customFormat="1" ht="21" customHeight="1" x14ac:dyDescent="0.25">
      <c r="A26" s="14">
        <v>2017</v>
      </c>
      <c r="B26" s="21"/>
      <c r="C26" s="23"/>
      <c r="D26" s="22">
        <f>E26+F26+G26</f>
        <v>19388</v>
      </c>
      <c r="E26" s="22">
        <v>2957</v>
      </c>
      <c r="F26" s="22">
        <v>13233</v>
      </c>
      <c r="G26" s="22">
        <v>3198</v>
      </c>
      <c r="H26" s="19">
        <f>I26+J26+K26</f>
        <v>3069</v>
      </c>
      <c r="I26" s="19">
        <v>2265</v>
      </c>
      <c r="J26" s="19">
        <v>667</v>
      </c>
      <c r="K26" s="19">
        <v>137</v>
      </c>
      <c r="AD26" s="25"/>
      <c r="AE26" s="25"/>
    </row>
    <row r="27" spans="1:33" s="4" customFormat="1" ht="21" customHeight="1" x14ac:dyDescent="0.25">
      <c r="A27" s="14">
        <v>2018</v>
      </c>
      <c r="B27" s="27"/>
      <c r="C27" s="28"/>
      <c r="D27" s="29">
        <f>E27+F27+G27</f>
        <v>18295</v>
      </c>
      <c r="E27" s="29">
        <v>2911</v>
      </c>
      <c r="F27" s="29">
        <v>11703</v>
      </c>
      <c r="G27" s="29">
        <v>3681</v>
      </c>
      <c r="H27" s="30">
        <f>I27+J27+K27</f>
        <v>3093</v>
      </c>
      <c r="I27" s="30">
        <v>2382</v>
      </c>
      <c r="J27" s="30">
        <v>567</v>
      </c>
      <c r="K27" s="30">
        <v>144</v>
      </c>
      <c r="AD27" s="25"/>
      <c r="AE27" s="25"/>
    </row>
    <row r="28" spans="1:33" s="4" customFormat="1" ht="21" customHeight="1" x14ac:dyDescent="0.35">
      <c r="J28" s="26"/>
      <c r="R28" s="5"/>
      <c r="AD28" s="25"/>
      <c r="AE28" s="25"/>
    </row>
    <row r="29" spans="1:33" s="4" customFormat="1" ht="21" customHeight="1" x14ac:dyDescent="0.35">
      <c r="A29" s="5" t="s">
        <v>13</v>
      </c>
      <c r="J29" s="26"/>
      <c r="R29" s="5" t="s">
        <v>54</v>
      </c>
      <c r="AD29" s="25"/>
      <c r="AE29" s="25"/>
    </row>
    <row r="30" spans="1:33" s="4" customFormat="1" ht="15.95" customHeight="1" x14ac:dyDescent="0.25">
      <c r="R30" s="31" t="s">
        <v>14</v>
      </c>
    </row>
    <row r="31" spans="1:33" s="4" customFormat="1" ht="15.95" customHeight="1" x14ac:dyDescent="0.25">
      <c r="A31" s="107" t="s">
        <v>15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R31" s="107" t="s">
        <v>16</v>
      </c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9"/>
    </row>
    <row r="32" spans="1:33" s="4" customFormat="1" ht="15.95" customHeight="1" x14ac:dyDescent="0.25">
      <c r="A32" s="129"/>
      <c r="B32" s="111">
        <v>2014</v>
      </c>
      <c r="C32" s="112"/>
      <c r="D32" s="112"/>
      <c r="E32" s="111">
        <v>2015</v>
      </c>
      <c r="F32" s="112"/>
      <c r="G32" s="112"/>
      <c r="H32" s="111">
        <v>2016</v>
      </c>
      <c r="I32" s="112"/>
      <c r="J32" s="112"/>
      <c r="K32" s="111">
        <v>2017</v>
      </c>
      <c r="L32" s="112"/>
      <c r="M32" s="112"/>
      <c r="N32" s="111">
        <v>2018</v>
      </c>
      <c r="O32" s="112"/>
      <c r="P32" s="113"/>
      <c r="R32" s="110"/>
      <c r="S32" s="111">
        <v>2014</v>
      </c>
      <c r="T32" s="112"/>
      <c r="U32" s="112"/>
      <c r="V32" s="111">
        <v>2015</v>
      </c>
      <c r="W32" s="112"/>
      <c r="X32" s="112"/>
      <c r="Y32" s="111">
        <v>2016</v>
      </c>
      <c r="Z32" s="112"/>
      <c r="AA32" s="112"/>
      <c r="AB32" s="111">
        <v>2017</v>
      </c>
      <c r="AC32" s="112"/>
      <c r="AD32" s="112"/>
      <c r="AE32" s="111">
        <v>2018</v>
      </c>
      <c r="AF32" s="112"/>
      <c r="AG32" s="113"/>
    </row>
    <row r="33" spans="1:33" s="4" customFormat="1" ht="15.95" customHeight="1" x14ac:dyDescent="0.25">
      <c r="A33" s="130"/>
      <c r="B33" s="32" t="s">
        <v>7</v>
      </c>
      <c r="C33" s="33" t="s">
        <v>17</v>
      </c>
      <c r="D33" s="34" t="s">
        <v>18</v>
      </c>
      <c r="E33" s="32" t="s">
        <v>7</v>
      </c>
      <c r="F33" s="33" t="s">
        <v>17</v>
      </c>
      <c r="G33" s="34" t="s">
        <v>18</v>
      </c>
      <c r="H33" s="32" t="s">
        <v>7</v>
      </c>
      <c r="I33" s="33" t="s">
        <v>17</v>
      </c>
      <c r="J33" s="34" t="s">
        <v>18</v>
      </c>
      <c r="K33" s="32" t="s">
        <v>7</v>
      </c>
      <c r="L33" s="33" t="s">
        <v>17</v>
      </c>
      <c r="M33" s="34" t="s">
        <v>18</v>
      </c>
      <c r="N33" s="32" t="s">
        <v>7</v>
      </c>
      <c r="O33" s="33" t="s">
        <v>17</v>
      </c>
      <c r="P33" s="114" t="s">
        <v>18</v>
      </c>
      <c r="R33" s="106"/>
      <c r="S33" s="32" t="s">
        <v>7</v>
      </c>
      <c r="T33" s="33" t="s">
        <v>17</v>
      </c>
      <c r="U33" s="34" t="s">
        <v>18</v>
      </c>
      <c r="V33" s="32" t="s">
        <v>7</v>
      </c>
      <c r="W33" s="33" t="s">
        <v>17</v>
      </c>
      <c r="X33" s="34" t="s">
        <v>18</v>
      </c>
      <c r="Y33" s="32" t="s">
        <v>7</v>
      </c>
      <c r="Z33" s="33" t="s">
        <v>17</v>
      </c>
      <c r="AA33" s="34" t="s">
        <v>18</v>
      </c>
      <c r="AB33" s="32" t="s">
        <v>7</v>
      </c>
      <c r="AC33" s="33" t="s">
        <v>17</v>
      </c>
      <c r="AD33" s="34" t="s">
        <v>18</v>
      </c>
      <c r="AE33" s="32" t="s">
        <v>7</v>
      </c>
      <c r="AF33" s="33" t="s">
        <v>17</v>
      </c>
      <c r="AG33" s="114" t="s">
        <v>18</v>
      </c>
    </row>
    <row r="34" spans="1:33" s="4" customFormat="1" ht="15.95" customHeight="1" x14ac:dyDescent="0.25">
      <c r="A34" s="131" t="s">
        <v>19</v>
      </c>
      <c r="B34" s="35">
        <v>11837.33</v>
      </c>
      <c r="C34" s="36">
        <v>12062.17</v>
      </c>
      <c r="D34" s="37">
        <v>10944.5</v>
      </c>
      <c r="E34" s="35"/>
      <c r="F34" s="36"/>
      <c r="G34" s="37"/>
      <c r="H34" s="35"/>
      <c r="I34" s="36"/>
      <c r="J34" s="37"/>
      <c r="K34" s="89">
        <v>12353</v>
      </c>
      <c r="L34" s="90">
        <v>12788</v>
      </c>
      <c r="M34" s="91">
        <v>11499</v>
      </c>
      <c r="N34" s="89">
        <v>12764</v>
      </c>
      <c r="O34" s="90">
        <v>13175</v>
      </c>
      <c r="P34" s="115">
        <v>11968</v>
      </c>
      <c r="R34" s="131" t="s">
        <v>19</v>
      </c>
      <c r="S34" s="89"/>
      <c r="T34" s="90">
        <v>11161</v>
      </c>
      <c r="U34" s="91">
        <v>10566</v>
      </c>
      <c r="V34" s="89"/>
      <c r="W34" s="90">
        <v>11271</v>
      </c>
      <c r="X34" s="91">
        <v>10694</v>
      </c>
      <c r="Y34" s="89"/>
      <c r="Z34" s="90">
        <v>11581</v>
      </c>
      <c r="AA34" s="91">
        <v>10996</v>
      </c>
      <c r="AB34" s="89"/>
      <c r="AC34" s="90">
        <v>12821</v>
      </c>
      <c r="AD34" s="91">
        <v>12443</v>
      </c>
      <c r="AE34" s="89"/>
      <c r="AF34" s="90">
        <v>13134.209278319122</v>
      </c>
      <c r="AG34" s="115">
        <v>12845.904939098658</v>
      </c>
    </row>
    <row r="35" spans="1:33" s="4" customFormat="1" ht="15.95" customHeight="1" x14ac:dyDescent="0.25">
      <c r="A35" s="132" t="s">
        <v>9</v>
      </c>
      <c r="B35" s="41">
        <v>18475.830000000002</v>
      </c>
      <c r="C35" s="42">
        <v>17289.5</v>
      </c>
      <c r="D35" s="43">
        <v>19701.330000000002</v>
      </c>
      <c r="E35" s="41"/>
      <c r="F35" s="42"/>
      <c r="G35" s="43"/>
      <c r="H35" s="44"/>
      <c r="I35" s="45"/>
      <c r="J35" s="46"/>
      <c r="K35" s="92">
        <v>21213</v>
      </c>
      <c r="L35" s="93">
        <v>20041</v>
      </c>
      <c r="M35" s="94">
        <v>22386</v>
      </c>
      <c r="N35" s="92">
        <v>21705</v>
      </c>
      <c r="O35" s="93">
        <v>20426</v>
      </c>
      <c r="P35" s="116">
        <v>23047</v>
      </c>
      <c r="R35" s="132" t="s">
        <v>9</v>
      </c>
      <c r="S35" s="92"/>
      <c r="T35" s="93">
        <v>15542</v>
      </c>
      <c r="U35" s="94">
        <v>17787</v>
      </c>
      <c r="V35" s="92"/>
      <c r="W35" s="93">
        <v>15759</v>
      </c>
      <c r="X35" s="94">
        <v>18259</v>
      </c>
      <c r="Y35" s="92"/>
      <c r="Z35" s="93">
        <v>16092</v>
      </c>
      <c r="AA35" s="94">
        <v>18716</v>
      </c>
      <c r="AB35" s="92"/>
      <c r="AC35" s="93">
        <v>17164</v>
      </c>
      <c r="AD35" s="94">
        <v>19512</v>
      </c>
      <c r="AE35" s="92"/>
      <c r="AF35" s="93">
        <v>17734.915468940315</v>
      </c>
      <c r="AG35" s="116">
        <v>20142.167640073083</v>
      </c>
    </row>
    <row r="36" spans="1:33" s="4" customFormat="1" ht="15.95" customHeight="1" x14ac:dyDescent="0.25">
      <c r="A36" s="131" t="s">
        <v>10</v>
      </c>
      <c r="B36" s="35">
        <v>35632.5</v>
      </c>
      <c r="C36" s="36">
        <v>32983.67</v>
      </c>
      <c r="D36" s="37">
        <v>36445.33</v>
      </c>
      <c r="E36" s="35"/>
      <c r="F36" s="36"/>
      <c r="G36" s="37"/>
      <c r="H36" s="50"/>
      <c r="I36" s="122"/>
      <c r="J36" s="51"/>
      <c r="K36" s="89">
        <v>40153</v>
      </c>
      <c r="L36" s="90">
        <v>38935</v>
      </c>
      <c r="M36" s="91">
        <v>40565</v>
      </c>
      <c r="N36" s="89">
        <v>38385</v>
      </c>
      <c r="O36" s="90">
        <v>36251</v>
      </c>
      <c r="P36" s="115">
        <v>39234</v>
      </c>
      <c r="R36" s="131" t="s">
        <v>10</v>
      </c>
      <c r="S36" s="89"/>
      <c r="T36" s="90">
        <v>24188</v>
      </c>
      <c r="U36" s="91">
        <v>27658</v>
      </c>
      <c r="V36" s="89"/>
      <c r="W36" s="90">
        <v>26455</v>
      </c>
      <c r="X36" s="91">
        <v>28941</v>
      </c>
      <c r="Y36" s="89"/>
      <c r="Z36" s="90">
        <v>26652</v>
      </c>
      <c r="AA36" s="91">
        <v>29961</v>
      </c>
      <c r="AB36" s="89"/>
      <c r="AC36" s="90">
        <v>26740</v>
      </c>
      <c r="AD36" s="91">
        <v>30385</v>
      </c>
      <c r="AE36" s="89"/>
      <c r="AF36" s="90">
        <v>29176.602697929353</v>
      </c>
      <c r="AG36" s="115">
        <v>32460.167740560293</v>
      </c>
    </row>
    <row r="37" spans="1:33" s="4" customFormat="1" ht="15.95" customHeight="1" x14ac:dyDescent="0.25">
      <c r="A37" s="133" t="s">
        <v>20</v>
      </c>
      <c r="B37" s="53">
        <v>7692</v>
      </c>
      <c r="C37" s="54">
        <v>7731</v>
      </c>
      <c r="D37" s="55">
        <v>7664</v>
      </c>
      <c r="E37" s="53"/>
      <c r="F37" s="54"/>
      <c r="G37" s="55"/>
      <c r="H37" s="56"/>
      <c r="I37" s="123"/>
      <c r="J37" s="57"/>
      <c r="K37" s="95">
        <v>8996</v>
      </c>
      <c r="L37" s="96">
        <v>8286</v>
      </c>
      <c r="M37" s="97">
        <v>9601</v>
      </c>
      <c r="N37" s="95">
        <v>9188</v>
      </c>
      <c r="O37" s="96">
        <v>9649</v>
      </c>
      <c r="P37" s="117">
        <v>8706</v>
      </c>
      <c r="R37" s="133" t="s">
        <v>20</v>
      </c>
      <c r="S37" s="95"/>
      <c r="T37" s="96"/>
      <c r="U37" s="97"/>
      <c r="V37" s="95"/>
      <c r="W37" s="96"/>
      <c r="X37" s="97"/>
      <c r="Y37" s="95"/>
      <c r="Z37" s="96"/>
      <c r="AA37" s="97"/>
      <c r="AB37" s="95"/>
      <c r="AC37" s="96"/>
      <c r="AD37" s="97"/>
      <c r="AE37" s="95"/>
      <c r="AF37" s="96"/>
      <c r="AG37" s="117"/>
    </row>
    <row r="38" spans="1:33" s="4" customFormat="1" ht="15.95" customHeight="1" x14ac:dyDescent="0.25">
      <c r="A38" s="134" t="s">
        <v>21</v>
      </c>
      <c r="B38" s="58">
        <v>14094</v>
      </c>
      <c r="C38" s="59">
        <v>13175</v>
      </c>
      <c r="D38" s="60">
        <v>14642.33</v>
      </c>
      <c r="E38" s="58"/>
      <c r="F38" s="59"/>
      <c r="G38" s="60"/>
      <c r="H38" s="61"/>
      <c r="I38" s="62"/>
      <c r="J38" s="63"/>
      <c r="K38" s="98">
        <v>15464</v>
      </c>
      <c r="L38" s="99">
        <v>15807</v>
      </c>
      <c r="M38" s="100">
        <v>14993</v>
      </c>
      <c r="N38" s="98">
        <v>16031</v>
      </c>
      <c r="O38" s="99">
        <v>16524</v>
      </c>
      <c r="P38" s="118">
        <v>15465</v>
      </c>
      <c r="R38" s="134" t="s">
        <v>21</v>
      </c>
      <c r="S38" s="98"/>
      <c r="T38" s="99"/>
      <c r="U38" s="100"/>
      <c r="V38" s="98"/>
      <c r="W38" s="99"/>
      <c r="X38" s="100"/>
      <c r="Y38" s="98"/>
      <c r="Z38" s="99"/>
      <c r="AA38" s="100"/>
      <c r="AB38" s="98"/>
      <c r="AC38" s="99"/>
      <c r="AD38" s="100"/>
      <c r="AE38" s="98"/>
      <c r="AF38" s="99"/>
      <c r="AG38" s="118"/>
    </row>
    <row r="39" spans="1:33" s="4" customFormat="1" ht="15.95" customHeight="1" x14ac:dyDescent="0.25">
      <c r="A39" s="135" t="s">
        <v>22</v>
      </c>
      <c r="B39" s="136">
        <v>37926.67</v>
      </c>
      <c r="C39" s="137">
        <v>30670</v>
      </c>
      <c r="D39" s="138">
        <v>41161</v>
      </c>
      <c r="E39" s="136"/>
      <c r="F39" s="137"/>
      <c r="G39" s="138"/>
      <c r="H39" s="139"/>
      <c r="I39" s="140"/>
      <c r="J39" s="141"/>
      <c r="K39" s="119">
        <v>30364</v>
      </c>
      <c r="L39" s="120">
        <v>27246</v>
      </c>
      <c r="M39" s="142">
        <v>34027</v>
      </c>
      <c r="N39" s="119">
        <v>30267</v>
      </c>
      <c r="O39" s="120">
        <v>30331</v>
      </c>
      <c r="P39" s="121">
        <v>30011</v>
      </c>
      <c r="R39" s="135" t="s">
        <v>22</v>
      </c>
      <c r="S39" s="119"/>
      <c r="T39" s="120"/>
      <c r="U39" s="142"/>
      <c r="V39" s="119"/>
      <c r="W39" s="120"/>
      <c r="X39" s="142"/>
      <c r="Y39" s="119"/>
      <c r="Z39" s="120"/>
      <c r="AA39" s="142"/>
      <c r="AB39" s="119"/>
      <c r="AC39" s="120"/>
      <c r="AD39" s="142"/>
      <c r="AE39" s="119"/>
      <c r="AF39" s="120"/>
      <c r="AG39" s="121"/>
    </row>
    <row r="40" spans="1:33" s="4" customFormat="1" ht="15.95" customHeight="1" x14ac:dyDescent="0.25">
      <c r="A40" s="128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</row>
    <row r="41" spans="1:33" s="4" customFormat="1" ht="15.95" customHeight="1" x14ac:dyDescent="0.25">
      <c r="B41" s="64"/>
      <c r="C41" s="64"/>
      <c r="D41" s="64"/>
      <c r="E41" s="64"/>
      <c r="F41" s="64"/>
      <c r="G41" s="64"/>
      <c r="S41" s="64"/>
      <c r="T41" s="64"/>
      <c r="U41" s="64"/>
      <c r="V41" s="64"/>
      <c r="W41" s="64"/>
      <c r="X41" s="64"/>
    </row>
    <row r="42" spans="1:33" s="4" customFormat="1" ht="15.95" customHeight="1" x14ac:dyDescent="0.25">
      <c r="A42" s="107" t="s">
        <v>23</v>
      </c>
      <c r="B42" s="108"/>
      <c r="C42" s="108"/>
      <c r="D42" s="108"/>
      <c r="E42" s="109"/>
      <c r="F42" s="108"/>
      <c r="G42" s="108"/>
      <c r="H42" s="108"/>
      <c r="I42" s="108"/>
      <c r="J42" s="108"/>
      <c r="K42" s="108"/>
      <c r="L42" s="109"/>
      <c r="M42" s="108"/>
      <c r="N42" s="108"/>
      <c r="O42" s="108"/>
      <c r="P42" s="108"/>
      <c r="R42" s="107" t="s">
        <v>24</v>
      </c>
      <c r="S42" s="108"/>
      <c r="T42" s="108"/>
      <c r="U42" s="108"/>
      <c r="V42" s="109"/>
      <c r="W42" s="108"/>
      <c r="X42" s="108"/>
      <c r="Y42" s="108"/>
      <c r="Z42" s="108"/>
      <c r="AA42" s="108"/>
      <c r="AB42" s="108"/>
      <c r="AC42" s="109"/>
      <c r="AD42" s="108"/>
      <c r="AE42" s="162"/>
      <c r="AF42" s="108"/>
      <c r="AG42" s="108"/>
    </row>
    <row r="43" spans="1:33" s="4" customFormat="1" ht="15.95" customHeight="1" x14ac:dyDescent="0.25">
      <c r="A43" s="129"/>
      <c r="B43" s="111">
        <v>2014</v>
      </c>
      <c r="C43" s="112"/>
      <c r="D43" s="112"/>
      <c r="E43" s="111">
        <v>2015</v>
      </c>
      <c r="F43" s="112"/>
      <c r="G43" s="112"/>
      <c r="H43" s="111">
        <v>2016</v>
      </c>
      <c r="I43" s="112"/>
      <c r="J43" s="112"/>
      <c r="K43" s="111">
        <v>2017</v>
      </c>
      <c r="L43" s="112"/>
      <c r="M43" s="112"/>
      <c r="N43" s="111">
        <v>2018</v>
      </c>
      <c r="O43" s="112"/>
      <c r="P43" s="113"/>
      <c r="R43" s="129"/>
      <c r="S43" s="111">
        <v>2014</v>
      </c>
      <c r="T43" s="112"/>
      <c r="U43" s="112"/>
      <c r="V43" s="111">
        <v>2015</v>
      </c>
      <c r="W43" s="112"/>
      <c r="X43" s="112"/>
      <c r="Y43" s="111">
        <v>2016</v>
      </c>
      <c r="Z43" s="112"/>
      <c r="AA43" s="112"/>
      <c r="AB43" s="111">
        <v>2017</v>
      </c>
      <c r="AC43" s="112"/>
      <c r="AD43" s="112"/>
      <c r="AE43" s="111">
        <v>2018</v>
      </c>
      <c r="AF43" s="112"/>
      <c r="AG43" s="113"/>
    </row>
    <row r="44" spans="1:33" s="4" customFormat="1" ht="15.95" customHeight="1" x14ac:dyDescent="0.25">
      <c r="A44" s="130"/>
      <c r="B44" s="32" t="s">
        <v>7</v>
      </c>
      <c r="C44" s="33" t="s">
        <v>17</v>
      </c>
      <c r="D44" s="34" t="s">
        <v>18</v>
      </c>
      <c r="E44" s="32" t="s">
        <v>7</v>
      </c>
      <c r="F44" s="33" t="s">
        <v>17</v>
      </c>
      <c r="G44" s="34" t="s">
        <v>18</v>
      </c>
      <c r="H44" s="32" t="s">
        <v>7</v>
      </c>
      <c r="I44" s="33" t="s">
        <v>17</v>
      </c>
      <c r="J44" s="34" t="s">
        <v>18</v>
      </c>
      <c r="K44" s="32" t="s">
        <v>7</v>
      </c>
      <c r="L44" s="33" t="s">
        <v>17</v>
      </c>
      <c r="M44" s="34" t="s">
        <v>18</v>
      </c>
      <c r="N44" s="32" t="s">
        <v>7</v>
      </c>
      <c r="O44" s="33" t="s">
        <v>17</v>
      </c>
      <c r="P44" s="114" t="s">
        <v>18</v>
      </c>
      <c r="R44" s="130"/>
      <c r="S44" s="32" t="s">
        <v>7</v>
      </c>
      <c r="T44" s="33" t="s">
        <v>17</v>
      </c>
      <c r="U44" s="34" t="s">
        <v>18</v>
      </c>
      <c r="V44" s="32" t="s">
        <v>7</v>
      </c>
      <c r="W44" s="33" t="s">
        <v>17</v>
      </c>
      <c r="X44" s="34" t="s">
        <v>18</v>
      </c>
      <c r="Y44" s="32" t="s">
        <v>7</v>
      </c>
      <c r="Z44" s="33" t="s">
        <v>17</v>
      </c>
      <c r="AA44" s="34" t="s">
        <v>18</v>
      </c>
      <c r="AB44" s="32" t="s">
        <v>7</v>
      </c>
      <c r="AC44" s="33" t="s">
        <v>17</v>
      </c>
      <c r="AD44" s="34" t="s">
        <v>18</v>
      </c>
      <c r="AE44" s="32" t="s">
        <v>7</v>
      </c>
      <c r="AF44" s="33" t="s">
        <v>17</v>
      </c>
      <c r="AG44" s="114" t="s">
        <v>18</v>
      </c>
    </row>
    <row r="45" spans="1:33" s="4" customFormat="1" ht="15.95" customHeight="1" x14ac:dyDescent="0.25">
      <c r="A45" s="131" t="s">
        <v>19</v>
      </c>
      <c r="B45" s="89">
        <v>9796</v>
      </c>
      <c r="C45" s="90">
        <v>9780</v>
      </c>
      <c r="D45" s="91">
        <v>9869.5</v>
      </c>
      <c r="E45" s="89">
        <v>9784</v>
      </c>
      <c r="F45" s="90">
        <v>9790</v>
      </c>
      <c r="G45" s="91">
        <v>9757</v>
      </c>
      <c r="H45" s="89">
        <v>9907</v>
      </c>
      <c r="I45" s="90">
        <v>9916</v>
      </c>
      <c r="J45" s="91">
        <v>9868.5</v>
      </c>
      <c r="K45" s="89">
        <v>10244</v>
      </c>
      <c r="L45" s="90">
        <v>10261</v>
      </c>
      <c r="M45" s="91">
        <v>10198</v>
      </c>
      <c r="N45" s="89">
        <v>10492</v>
      </c>
      <c r="O45" s="90">
        <v>10518</v>
      </c>
      <c r="P45" s="115">
        <v>10421</v>
      </c>
      <c r="R45" s="131" t="s">
        <v>19</v>
      </c>
      <c r="S45" s="89"/>
      <c r="T45" s="90">
        <v>9716</v>
      </c>
      <c r="U45" s="91">
        <v>9133</v>
      </c>
      <c r="V45" s="89"/>
      <c r="W45" s="90">
        <v>9652</v>
      </c>
      <c r="X45" s="91">
        <v>9166</v>
      </c>
      <c r="Y45" s="89"/>
      <c r="Z45" s="90">
        <v>9949</v>
      </c>
      <c r="AA45" s="91">
        <v>9468</v>
      </c>
      <c r="AB45" s="89"/>
      <c r="AC45" s="90">
        <v>11103</v>
      </c>
      <c r="AD45" s="91">
        <v>10773</v>
      </c>
      <c r="AE45" s="89"/>
      <c r="AF45" s="90">
        <v>11255.269083434836</v>
      </c>
      <c r="AG45" s="115">
        <v>11020.910481120585</v>
      </c>
    </row>
    <row r="46" spans="1:33" s="4" customFormat="1" ht="15.95" customHeight="1" x14ac:dyDescent="0.25">
      <c r="A46" s="132" t="s">
        <v>9</v>
      </c>
      <c r="B46" s="92">
        <v>13426</v>
      </c>
      <c r="C46" s="93">
        <v>12447</v>
      </c>
      <c r="D46" s="94">
        <v>14294</v>
      </c>
      <c r="E46" s="92">
        <v>13847</v>
      </c>
      <c r="F46" s="93">
        <v>12802</v>
      </c>
      <c r="G46" s="94">
        <v>14894</v>
      </c>
      <c r="H46" s="92">
        <v>14096.5</v>
      </c>
      <c r="I46" s="93">
        <v>13056</v>
      </c>
      <c r="J46" s="94">
        <v>15223.5</v>
      </c>
      <c r="K46" s="92">
        <v>14344</v>
      </c>
      <c r="L46" s="93">
        <v>13444</v>
      </c>
      <c r="M46" s="94">
        <v>15387</v>
      </c>
      <c r="N46" s="92">
        <v>14590</v>
      </c>
      <c r="O46" s="93">
        <v>13677</v>
      </c>
      <c r="P46" s="116">
        <v>15712</v>
      </c>
      <c r="R46" s="132" t="s">
        <v>9</v>
      </c>
      <c r="S46" s="92"/>
      <c r="T46" s="93">
        <v>13462</v>
      </c>
      <c r="U46" s="94">
        <v>15399</v>
      </c>
      <c r="V46" s="92"/>
      <c r="W46" s="93">
        <v>13371</v>
      </c>
      <c r="X46" s="94">
        <v>15499</v>
      </c>
      <c r="Y46" s="92"/>
      <c r="Z46" s="93">
        <v>13657</v>
      </c>
      <c r="AA46" s="94">
        <v>15901</v>
      </c>
      <c r="AB46" s="92"/>
      <c r="AC46" s="93">
        <v>14601</v>
      </c>
      <c r="AD46" s="94">
        <v>16624</v>
      </c>
      <c r="AE46" s="92"/>
      <c r="AF46" s="93">
        <v>14921.594397076735</v>
      </c>
      <c r="AG46" s="116">
        <v>16983.797420828258</v>
      </c>
    </row>
    <row r="47" spans="1:33" s="4" customFormat="1" ht="15.95" customHeight="1" x14ac:dyDescent="0.25">
      <c r="A47" s="131" t="s">
        <v>10</v>
      </c>
      <c r="B47" s="89">
        <v>16755</v>
      </c>
      <c r="C47" s="90">
        <v>16024</v>
      </c>
      <c r="D47" s="91">
        <v>16939</v>
      </c>
      <c r="E47" s="89">
        <v>17606</v>
      </c>
      <c r="F47" s="90">
        <v>16877</v>
      </c>
      <c r="G47" s="91">
        <v>17780</v>
      </c>
      <c r="H47" s="89">
        <v>18055</v>
      </c>
      <c r="I47" s="90">
        <v>17299</v>
      </c>
      <c r="J47" s="91">
        <v>18310</v>
      </c>
      <c r="K47" s="89">
        <v>18317</v>
      </c>
      <c r="L47" s="90">
        <v>17517</v>
      </c>
      <c r="M47" s="91">
        <v>18592</v>
      </c>
      <c r="N47" s="89">
        <v>18640</v>
      </c>
      <c r="O47" s="90">
        <v>17514</v>
      </c>
      <c r="P47" s="115">
        <v>18960</v>
      </c>
      <c r="R47" s="131" t="s">
        <v>10</v>
      </c>
      <c r="S47" s="89"/>
      <c r="T47" s="90">
        <v>17453</v>
      </c>
      <c r="U47" s="91">
        <v>18263</v>
      </c>
      <c r="V47" s="89"/>
      <c r="W47" s="90">
        <v>17685</v>
      </c>
      <c r="X47" s="91">
        <v>18532</v>
      </c>
      <c r="Y47" s="89"/>
      <c r="Z47" s="90">
        <v>18117</v>
      </c>
      <c r="AA47" s="91">
        <v>19053</v>
      </c>
      <c r="AB47" s="89"/>
      <c r="AC47" s="90">
        <v>18985</v>
      </c>
      <c r="AD47" s="91">
        <v>20074</v>
      </c>
      <c r="AE47" s="89"/>
      <c r="AF47" s="90">
        <v>19182.391552984165</v>
      </c>
      <c r="AG47" s="115">
        <v>20558.516766138855</v>
      </c>
    </row>
    <row r="48" spans="1:33" s="4" customFormat="1" ht="15.95" customHeight="1" x14ac:dyDescent="0.25">
      <c r="A48" s="133" t="s">
        <v>20</v>
      </c>
      <c r="B48" s="95">
        <v>7047</v>
      </c>
      <c r="C48" s="96">
        <v>6977</v>
      </c>
      <c r="D48" s="97">
        <v>7068</v>
      </c>
      <c r="E48" s="95">
        <v>6730</v>
      </c>
      <c r="F48" s="96">
        <v>6775</v>
      </c>
      <c r="G48" s="97">
        <v>6707</v>
      </c>
      <c r="H48" s="95">
        <v>6817</v>
      </c>
      <c r="I48" s="96">
        <v>6341</v>
      </c>
      <c r="J48" s="97">
        <v>7066</v>
      </c>
      <c r="K48" s="95">
        <v>8080</v>
      </c>
      <c r="L48" s="96">
        <v>7784</v>
      </c>
      <c r="M48" s="97">
        <v>8195</v>
      </c>
      <c r="N48" s="95">
        <v>8252</v>
      </c>
      <c r="O48" s="96">
        <v>8264</v>
      </c>
      <c r="P48" s="117">
        <v>8033</v>
      </c>
      <c r="R48" s="133" t="s">
        <v>20</v>
      </c>
      <c r="S48" s="95"/>
      <c r="T48" s="96"/>
      <c r="U48" s="97"/>
      <c r="V48" s="95"/>
      <c r="W48" s="96"/>
      <c r="X48" s="97"/>
      <c r="Y48" s="95"/>
      <c r="Z48" s="96"/>
      <c r="AA48" s="97"/>
      <c r="AB48" s="95"/>
      <c r="AC48" s="96"/>
      <c r="AD48" s="97"/>
      <c r="AE48" s="95"/>
      <c r="AF48" s="96"/>
      <c r="AG48" s="117"/>
    </row>
    <row r="49" spans="1:33" s="4" customFormat="1" ht="15.95" customHeight="1" x14ac:dyDescent="0.25">
      <c r="A49" s="134" t="s">
        <v>21</v>
      </c>
      <c r="B49" s="98">
        <v>10516</v>
      </c>
      <c r="C49" s="99">
        <v>9834</v>
      </c>
      <c r="D49" s="100">
        <v>11121.5</v>
      </c>
      <c r="E49" s="98">
        <v>10406.5</v>
      </c>
      <c r="F49" s="99">
        <v>10124</v>
      </c>
      <c r="G49" s="100">
        <v>10658</v>
      </c>
      <c r="H49" s="98">
        <v>10230</v>
      </c>
      <c r="I49" s="99">
        <v>9998</v>
      </c>
      <c r="J49" s="100">
        <v>10348</v>
      </c>
      <c r="K49" s="98">
        <v>11418</v>
      </c>
      <c r="L49" s="99">
        <v>11521</v>
      </c>
      <c r="M49" s="100">
        <v>11297</v>
      </c>
      <c r="N49" s="98">
        <v>11533</v>
      </c>
      <c r="O49" s="99">
        <v>11581</v>
      </c>
      <c r="P49" s="118">
        <v>11458</v>
      </c>
      <c r="R49" s="134" t="s">
        <v>21</v>
      </c>
      <c r="S49" s="98"/>
      <c r="T49" s="99"/>
      <c r="U49" s="100"/>
      <c r="V49" s="98"/>
      <c r="W49" s="99"/>
      <c r="X49" s="100"/>
      <c r="Y49" s="98"/>
      <c r="Z49" s="99"/>
      <c r="AA49" s="100"/>
      <c r="AB49" s="98"/>
      <c r="AC49" s="99"/>
      <c r="AD49" s="100"/>
      <c r="AE49" s="98"/>
      <c r="AF49" s="99"/>
      <c r="AG49" s="118"/>
    </row>
    <row r="50" spans="1:33" s="4" customFormat="1" ht="15.95" customHeight="1" x14ac:dyDescent="0.25">
      <c r="A50" s="135" t="s">
        <v>22</v>
      </c>
      <c r="B50" s="119">
        <v>14824</v>
      </c>
      <c r="C50" s="120">
        <v>13404</v>
      </c>
      <c r="D50" s="142">
        <v>15179</v>
      </c>
      <c r="E50" s="119">
        <v>15530.5</v>
      </c>
      <c r="F50" s="120">
        <v>14427</v>
      </c>
      <c r="G50" s="142">
        <v>16098</v>
      </c>
      <c r="H50" s="119">
        <v>15817</v>
      </c>
      <c r="I50" s="120">
        <v>14530</v>
      </c>
      <c r="J50" s="142">
        <v>15966.5</v>
      </c>
      <c r="K50" s="119">
        <v>15386</v>
      </c>
      <c r="L50" s="120">
        <v>14797</v>
      </c>
      <c r="M50" s="142">
        <v>15596</v>
      </c>
      <c r="N50" s="119">
        <v>15114</v>
      </c>
      <c r="O50" s="120">
        <v>15144</v>
      </c>
      <c r="P50" s="121">
        <v>15108</v>
      </c>
      <c r="R50" s="135" t="s">
        <v>22</v>
      </c>
      <c r="S50" s="119"/>
      <c r="T50" s="120"/>
      <c r="U50" s="142"/>
      <c r="V50" s="119"/>
      <c r="W50" s="120"/>
      <c r="X50" s="142"/>
      <c r="Y50" s="119"/>
      <c r="Z50" s="120"/>
      <c r="AA50" s="142"/>
      <c r="AB50" s="119"/>
      <c r="AC50" s="120"/>
      <c r="AD50" s="142"/>
      <c r="AE50" s="119"/>
      <c r="AF50" s="120"/>
      <c r="AG50" s="121"/>
    </row>
    <row r="51" spans="1:33" s="4" customFormat="1" ht="15.95" customHeight="1" x14ac:dyDescent="0.25">
      <c r="A51" s="128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</row>
    <row r="52" spans="1:33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s="4" customFormat="1" ht="15.95" customHeight="1" x14ac:dyDescent="0.25">
      <c r="A53" s="4" t="s">
        <v>25</v>
      </c>
      <c r="R53" s="4" t="s">
        <v>26</v>
      </c>
    </row>
    <row r="54" spans="1:33" s="4" customFormat="1" ht="15.95" customHeight="1" x14ac:dyDescent="0.25">
      <c r="A54" s="129"/>
      <c r="B54" s="145">
        <v>2014</v>
      </c>
      <c r="C54" s="146"/>
      <c r="D54" s="146"/>
      <c r="E54" s="145">
        <v>2015</v>
      </c>
      <c r="F54" s="146"/>
      <c r="G54" s="146"/>
      <c r="H54" s="145">
        <v>2016</v>
      </c>
      <c r="I54" s="146"/>
      <c r="J54" s="146"/>
      <c r="K54" s="145">
        <v>2017</v>
      </c>
      <c r="L54" s="146"/>
      <c r="M54" s="146"/>
      <c r="N54" s="145">
        <v>2018</v>
      </c>
      <c r="O54" s="146"/>
      <c r="P54" s="147"/>
      <c r="R54" s="129"/>
      <c r="S54" s="111">
        <v>2014</v>
      </c>
      <c r="T54" s="112"/>
      <c r="U54" s="112"/>
      <c r="V54" s="111">
        <v>2015</v>
      </c>
      <c r="W54" s="112"/>
      <c r="X54" s="112"/>
      <c r="Y54" s="111">
        <v>2016</v>
      </c>
      <c r="Z54" s="112"/>
      <c r="AA54" s="112"/>
      <c r="AB54" s="111">
        <v>2017</v>
      </c>
      <c r="AC54" s="112"/>
      <c r="AD54" s="112"/>
      <c r="AE54" s="111">
        <v>2018</v>
      </c>
      <c r="AF54" s="112"/>
      <c r="AG54" s="113"/>
    </row>
    <row r="55" spans="1:33" s="4" customFormat="1" ht="15.95" customHeight="1" x14ac:dyDescent="0.25">
      <c r="A55" s="130"/>
      <c r="B55" s="102" t="s">
        <v>7</v>
      </c>
      <c r="C55" s="103" t="s">
        <v>17</v>
      </c>
      <c r="D55" s="104" t="s">
        <v>18</v>
      </c>
      <c r="E55" s="102" t="s">
        <v>7</v>
      </c>
      <c r="F55" s="103" t="s">
        <v>17</v>
      </c>
      <c r="G55" s="104" t="s">
        <v>18</v>
      </c>
      <c r="H55" s="102" t="s">
        <v>7</v>
      </c>
      <c r="I55" s="103" t="s">
        <v>17</v>
      </c>
      <c r="J55" s="104" t="s">
        <v>18</v>
      </c>
      <c r="K55" s="102" t="s">
        <v>7</v>
      </c>
      <c r="L55" s="103" t="s">
        <v>17</v>
      </c>
      <c r="M55" s="104" t="s">
        <v>18</v>
      </c>
      <c r="N55" s="102" t="s">
        <v>7</v>
      </c>
      <c r="O55" s="103" t="s">
        <v>17</v>
      </c>
      <c r="P55" s="148" t="s">
        <v>18</v>
      </c>
      <c r="R55" s="130"/>
      <c r="S55" s="32" t="s">
        <v>7</v>
      </c>
      <c r="T55" s="33" t="s">
        <v>17</v>
      </c>
      <c r="U55" s="34" t="s">
        <v>18</v>
      </c>
      <c r="V55" s="32" t="s">
        <v>7</v>
      </c>
      <c r="W55" s="33" t="s">
        <v>17</v>
      </c>
      <c r="X55" s="34" t="s">
        <v>18</v>
      </c>
      <c r="Y55" s="32" t="s">
        <v>7</v>
      </c>
      <c r="Z55" s="33" t="s">
        <v>17</v>
      </c>
      <c r="AA55" s="34" t="s">
        <v>18</v>
      </c>
      <c r="AB55" s="32" t="s">
        <v>7</v>
      </c>
      <c r="AC55" s="33" t="s">
        <v>17</v>
      </c>
      <c r="AD55" s="34" t="s">
        <v>18</v>
      </c>
      <c r="AE55" s="32" t="s">
        <v>7</v>
      </c>
      <c r="AF55" s="33" t="s">
        <v>17</v>
      </c>
      <c r="AG55" s="114" t="s">
        <v>18</v>
      </c>
    </row>
    <row r="56" spans="1:33" s="4" customFormat="1" ht="15.95" customHeight="1" x14ac:dyDescent="0.25">
      <c r="A56" s="131" t="s">
        <v>19</v>
      </c>
      <c r="B56" s="89">
        <v>1916.6669999999999</v>
      </c>
      <c r="C56" s="90">
        <v>2158.3330000000001</v>
      </c>
      <c r="D56" s="91">
        <v>887.5</v>
      </c>
      <c r="E56" s="89"/>
      <c r="F56" s="90"/>
      <c r="G56" s="91"/>
      <c r="H56" s="89"/>
      <c r="I56" s="90"/>
      <c r="J56" s="91"/>
      <c r="K56" s="89">
        <v>1890</v>
      </c>
      <c r="L56" s="90">
        <v>2283</v>
      </c>
      <c r="M56" s="91">
        <v>1105</v>
      </c>
      <c r="N56" s="89">
        <v>2027</v>
      </c>
      <c r="O56" s="90">
        <v>2404</v>
      </c>
      <c r="P56" s="115">
        <v>1332</v>
      </c>
      <c r="R56" s="131" t="s">
        <v>19</v>
      </c>
      <c r="S56" s="35"/>
      <c r="T56" s="36">
        <v>1445</v>
      </c>
      <c r="U56" s="37">
        <v>1432</v>
      </c>
      <c r="V56" s="35"/>
      <c r="W56" s="38">
        <v>1619</v>
      </c>
      <c r="X56" s="39">
        <v>1528</v>
      </c>
      <c r="Y56" s="40"/>
      <c r="Z56" s="38">
        <v>1632</v>
      </c>
      <c r="AA56" s="39">
        <v>1528</v>
      </c>
      <c r="AB56" s="40"/>
      <c r="AC56" s="38">
        <v>1719</v>
      </c>
      <c r="AD56" s="39">
        <v>1670</v>
      </c>
      <c r="AE56" s="40"/>
      <c r="AF56" s="38">
        <v>1878.9401948842874</v>
      </c>
      <c r="AG56" s="160">
        <v>1824.9944579780754</v>
      </c>
    </row>
    <row r="57" spans="1:33" s="4" customFormat="1" ht="15.95" customHeight="1" x14ac:dyDescent="0.25">
      <c r="A57" s="132" t="s">
        <v>9</v>
      </c>
      <c r="B57" s="92">
        <v>5041.6670000000004</v>
      </c>
      <c r="C57" s="93">
        <v>4783.3329999999996</v>
      </c>
      <c r="D57" s="94">
        <v>5316.6670000000004</v>
      </c>
      <c r="E57" s="92"/>
      <c r="F57" s="93"/>
      <c r="G57" s="94"/>
      <c r="H57" s="92"/>
      <c r="I57" s="93"/>
      <c r="J57" s="94"/>
      <c r="K57" s="92">
        <v>6464</v>
      </c>
      <c r="L57" s="93">
        <v>6210</v>
      </c>
      <c r="M57" s="94">
        <v>6751</v>
      </c>
      <c r="N57" s="92">
        <v>6722</v>
      </c>
      <c r="O57" s="93">
        <v>6370</v>
      </c>
      <c r="P57" s="116">
        <v>7105</v>
      </c>
      <c r="R57" s="132" t="s">
        <v>9</v>
      </c>
      <c r="S57" s="41"/>
      <c r="T57" s="42">
        <v>2080</v>
      </c>
      <c r="U57" s="43">
        <v>2388</v>
      </c>
      <c r="V57" s="41"/>
      <c r="W57" s="48">
        <v>2388</v>
      </c>
      <c r="X57" s="49">
        <v>2760</v>
      </c>
      <c r="Y57" s="47"/>
      <c r="Z57" s="48">
        <v>2435</v>
      </c>
      <c r="AA57" s="49">
        <v>2816</v>
      </c>
      <c r="AB57" s="47"/>
      <c r="AC57" s="48">
        <v>2563</v>
      </c>
      <c r="AD57" s="49">
        <v>2888</v>
      </c>
      <c r="AE57" s="47"/>
      <c r="AF57" s="48">
        <v>2813.321071863581</v>
      </c>
      <c r="AG57" s="161">
        <v>3158.3702192448231</v>
      </c>
    </row>
    <row r="58" spans="1:33" s="4" customFormat="1" ht="15.95" customHeight="1" x14ac:dyDescent="0.25">
      <c r="A58" s="131" t="s">
        <v>10</v>
      </c>
      <c r="B58" s="89">
        <v>18837.5</v>
      </c>
      <c r="C58" s="90">
        <v>16850</v>
      </c>
      <c r="D58" s="91">
        <v>19633.330000000002</v>
      </c>
      <c r="E58" s="89"/>
      <c r="F58" s="90"/>
      <c r="G58" s="91"/>
      <c r="H58" s="89"/>
      <c r="I58" s="90"/>
      <c r="J58" s="91"/>
      <c r="K58" s="89">
        <v>21931</v>
      </c>
      <c r="L58" s="90">
        <v>21374</v>
      </c>
      <c r="M58" s="91">
        <v>22141</v>
      </c>
      <c r="N58" s="89">
        <v>19587</v>
      </c>
      <c r="O58" s="90">
        <v>18167</v>
      </c>
      <c r="P58" s="115">
        <v>20228</v>
      </c>
      <c r="R58" s="131" t="s">
        <v>10</v>
      </c>
      <c r="S58" s="35"/>
      <c r="T58" s="36">
        <v>6735</v>
      </c>
      <c r="U58" s="37">
        <v>9395</v>
      </c>
      <c r="V58" s="35"/>
      <c r="W58" s="38">
        <v>8770</v>
      </c>
      <c r="X58" s="39">
        <v>10409</v>
      </c>
      <c r="Y58" s="40"/>
      <c r="Z58" s="38">
        <v>8534</v>
      </c>
      <c r="AA58" s="39">
        <v>10908</v>
      </c>
      <c r="AB58" s="40"/>
      <c r="AC58" s="38">
        <v>7756</v>
      </c>
      <c r="AD58" s="39">
        <v>10312</v>
      </c>
      <c r="AE58" s="40"/>
      <c r="AF58" s="38">
        <v>9994.2111449451877</v>
      </c>
      <c r="AG58" s="160">
        <v>11901.650974421436</v>
      </c>
    </row>
    <row r="59" spans="1:33" s="4" customFormat="1" ht="15.95" customHeight="1" x14ac:dyDescent="0.25">
      <c r="A59" s="133" t="s">
        <v>20</v>
      </c>
      <c r="B59" s="95">
        <v>733.33330000000001</v>
      </c>
      <c r="C59" s="96">
        <v>825</v>
      </c>
      <c r="D59" s="97">
        <v>625</v>
      </c>
      <c r="E59" s="95"/>
      <c r="F59" s="96"/>
      <c r="G59" s="97"/>
      <c r="H59" s="95"/>
      <c r="I59" s="96"/>
      <c r="J59" s="97"/>
      <c r="K59" s="95">
        <v>995</v>
      </c>
      <c r="L59" s="96">
        <v>653</v>
      </c>
      <c r="M59" s="97">
        <v>1231</v>
      </c>
      <c r="N59" s="95">
        <v>968</v>
      </c>
      <c r="O59" s="96">
        <v>1268</v>
      </c>
      <c r="P59" s="117">
        <v>631</v>
      </c>
      <c r="R59" s="133" t="s">
        <v>20</v>
      </c>
      <c r="S59" s="53"/>
      <c r="T59" s="54"/>
      <c r="U59" s="55"/>
      <c r="V59" s="53"/>
      <c r="W59" s="54"/>
      <c r="X59" s="55"/>
      <c r="Y59" s="56"/>
      <c r="Z59" s="123"/>
      <c r="AA59" s="57"/>
      <c r="AB59" s="56"/>
      <c r="AC59" s="123"/>
      <c r="AD59" s="57"/>
      <c r="AE59" s="56"/>
      <c r="AF59" s="123"/>
      <c r="AG59" s="157"/>
    </row>
    <row r="60" spans="1:33" s="4" customFormat="1" ht="15.95" customHeight="1" x14ac:dyDescent="0.25">
      <c r="A60" s="134" t="s">
        <v>21</v>
      </c>
      <c r="B60" s="98">
        <v>3341.6669999999999</v>
      </c>
      <c r="C60" s="99">
        <v>3191.6669999999999</v>
      </c>
      <c r="D60" s="100">
        <v>3420.8330000000001</v>
      </c>
      <c r="E60" s="98"/>
      <c r="F60" s="99"/>
      <c r="G60" s="100"/>
      <c r="H60" s="98"/>
      <c r="I60" s="99"/>
      <c r="J60" s="100"/>
      <c r="K60" s="98">
        <v>4023</v>
      </c>
      <c r="L60" s="99">
        <v>4195</v>
      </c>
      <c r="M60" s="100">
        <v>3705</v>
      </c>
      <c r="N60" s="98">
        <v>4118</v>
      </c>
      <c r="O60" s="99">
        <v>4970</v>
      </c>
      <c r="P60" s="118">
        <v>3516</v>
      </c>
      <c r="R60" s="134" t="s">
        <v>21</v>
      </c>
      <c r="S60" s="58"/>
      <c r="T60" s="59"/>
      <c r="U60" s="60"/>
      <c r="V60" s="58"/>
      <c r="W60" s="59"/>
      <c r="X60" s="60"/>
      <c r="Y60" s="61"/>
      <c r="Z60" s="62"/>
      <c r="AA60" s="63"/>
      <c r="AB60" s="61"/>
      <c r="AC60" s="62"/>
      <c r="AD60" s="63"/>
      <c r="AE60" s="61"/>
      <c r="AF60" s="62"/>
      <c r="AG60" s="158"/>
    </row>
    <row r="61" spans="1:33" s="4" customFormat="1" ht="15.95" customHeight="1" x14ac:dyDescent="0.25">
      <c r="A61" s="135" t="s">
        <v>22</v>
      </c>
      <c r="B61" s="119">
        <v>23475</v>
      </c>
      <c r="C61" s="120">
        <v>16829.169999999998</v>
      </c>
      <c r="D61" s="142">
        <v>26641.67</v>
      </c>
      <c r="E61" s="119"/>
      <c r="F61" s="120"/>
      <c r="G61" s="142"/>
      <c r="H61" s="119"/>
      <c r="I61" s="120"/>
      <c r="J61" s="142"/>
      <c r="K61" s="119">
        <v>15214</v>
      </c>
      <c r="L61" s="120">
        <v>11710</v>
      </c>
      <c r="M61" s="142">
        <v>18344</v>
      </c>
      <c r="N61" s="119">
        <v>17090</v>
      </c>
      <c r="O61" s="120">
        <v>16375</v>
      </c>
      <c r="P61" s="121">
        <v>17322</v>
      </c>
      <c r="R61" s="135" t="s">
        <v>22</v>
      </c>
      <c r="S61" s="136"/>
      <c r="T61" s="137"/>
      <c r="U61" s="138"/>
      <c r="V61" s="136"/>
      <c r="W61" s="137"/>
      <c r="X61" s="138"/>
      <c r="Y61" s="139"/>
      <c r="Z61" s="140"/>
      <c r="AA61" s="141"/>
      <c r="AB61" s="139"/>
      <c r="AC61" s="140"/>
      <c r="AD61" s="141"/>
      <c r="AE61" s="139"/>
      <c r="AF61" s="140"/>
      <c r="AG61" s="159"/>
    </row>
    <row r="62" spans="1:33" s="4" customFormat="1" ht="15.95" customHeight="1" x14ac:dyDescent="0.25">
      <c r="A62" s="128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</row>
    <row r="63" spans="1:33" s="4" customFormat="1" ht="15.95" customHeight="1" x14ac:dyDescent="0.25">
      <c r="B63" s="105"/>
      <c r="C63" s="105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S63" s="65"/>
      <c r="T63" s="65"/>
    </row>
    <row r="64" spans="1:33" s="4" customFormat="1" ht="15.95" customHeight="1" x14ac:dyDescent="0.25">
      <c r="A64" s="107" t="s">
        <v>27</v>
      </c>
      <c r="B64" s="143"/>
      <c r="C64" s="143"/>
      <c r="D64" s="143"/>
      <c r="E64" s="144"/>
      <c r="F64" s="143"/>
      <c r="G64" s="143"/>
      <c r="H64" s="143"/>
      <c r="I64" s="143"/>
      <c r="J64" s="143"/>
      <c r="K64" s="143"/>
      <c r="L64" s="144"/>
      <c r="M64" s="143"/>
      <c r="N64" s="143"/>
      <c r="O64" s="143"/>
      <c r="P64" s="143"/>
      <c r="R64" s="107" t="s">
        <v>27</v>
      </c>
      <c r="S64" s="108"/>
      <c r="T64" s="108"/>
      <c r="U64" s="108"/>
      <c r="V64" s="109"/>
      <c r="W64" s="108"/>
      <c r="X64" s="108"/>
      <c r="Y64" s="108"/>
      <c r="Z64" s="108"/>
      <c r="AA64" s="108"/>
      <c r="AB64" s="108"/>
      <c r="AC64" s="109"/>
      <c r="AD64" s="108"/>
      <c r="AE64" s="108"/>
      <c r="AF64" s="108"/>
      <c r="AG64" s="108"/>
    </row>
    <row r="65" spans="1:33" s="4" customFormat="1" ht="15.95" customHeight="1" x14ac:dyDescent="0.25">
      <c r="A65" s="129"/>
      <c r="B65" s="145">
        <v>2014</v>
      </c>
      <c r="C65" s="146"/>
      <c r="D65" s="146"/>
      <c r="E65" s="145">
        <v>2015</v>
      </c>
      <c r="F65" s="146"/>
      <c r="G65" s="146"/>
      <c r="H65" s="145">
        <v>2016</v>
      </c>
      <c r="I65" s="146"/>
      <c r="J65" s="146"/>
      <c r="K65" s="145">
        <v>2017</v>
      </c>
      <c r="L65" s="146"/>
      <c r="M65" s="146"/>
      <c r="N65" s="145">
        <v>2018</v>
      </c>
      <c r="O65" s="146"/>
      <c r="P65" s="147"/>
      <c r="R65" s="129"/>
      <c r="S65" s="111">
        <v>2014</v>
      </c>
      <c r="T65" s="112"/>
      <c r="U65" s="112"/>
      <c r="V65" s="111">
        <v>2015</v>
      </c>
      <c r="W65" s="112"/>
      <c r="X65" s="112"/>
      <c r="Y65" s="111">
        <v>2016</v>
      </c>
      <c r="Z65" s="112"/>
      <c r="AA65" s="112"/>
      <c r="AB65" s="111">
        <v>2017</v>
      </c>
      <c r="AC65" s="112"/>
      <c r="AD65" s="112"/>
      <c r="AE65" s="111">
        <v>2018</v>
      </c>
      <c r="AF65" s="112"/>
      <c r="AG65" s="113"/>
    </row>
    <row r="66" spans="1:33" s="4" customFormat="1" ht="15.95" customHeight="1" x14ac:dyDescent="0.25">
      <c r="A66" s="130"/>
      <c r="B66" s="102" t="s">
        <v>7</v>
      </c>
      <c r="C66" s="103" t="s">
        <v>17</v>
      </c>
      <c r="D66" s="104" t="s">
        <v>18</v>
      </c>
      <c r="E66" s="102" t="s">
        <v>7</v>
      </c>
      <c r="F66" s="103" t="s">
        <v>17</v>
      </c>
      <c r="G66" s="104" t="s">
        <v>18</v>
      </c>
      <c r="H66" s="102" t="s">
        <v>7</v>
      </c>
      <c r="I66" s="103" t="s">
        <v>17</v>
      </c>
      <c r="J66" s="104" t="s">
        <v>18</v>
      </c>
      <c r="K66" s="102" t="s">
        <v>7</v>
      </c>
      <c r="L66" s="103" t="s">
        <v>17</v>
      </c>
      <c r="M66" s="104" t="s">
        <v>18</v>
      </c>
      <c r="N66" s="102" t="s">
        <v>7</v>
      </c>
      <c r="O66" s="103" t="s">
        <v>17</v>
      </c>
      <c r="P66" s="148" t="s">
        <v>18</v>
      </c>
      <c r="R66" s="130"/>
      <c r="S66" s="32" t="s">
        <v>7</v>
      </c>
      <c r="T66" s="33" t="s">
        <v>17</v>
      </c>
      <c r="U66" s="34" t="s">
        <v>18</v>
      </c>
      <c r="V66" s="32" t="s">
        <v>7</v>
      </c>
      <c r="W66" s="33" t="s">
        <v>17</v>
      </c>
      <c r="X66" s="34" t="s">
        <v>18</v>
      </c>
      <c r="Y66" s="32" t="s">
        <v>7</v>
      </c>
      <c r="Z66" s="33" t="s">
        <v>17</v>
      </c>
      <c r="AA66" s="34" t="s">
        <v>18</v>
      </c>
      <c r="AB66" s="32" t="s">
        <v>7</v>
      </c>
      <c r="AC66" s="33" t="s">
        <v>17</v>
      </c>
      <c r="AD66" s="34" t="s">
        <v>18</v>
      </c>
      <c r="AE66" s="32" t="s">
        <v>7</v>
      </c>
      <c r="AF66" s="33" t="s">
        <v>17</v>
      </c>
      <c r="AG66" s="114" t="s">
        <v>18</v>
      </c>
    </row>
    <row r="67" spans="1:33" s="4" customFormat="1" ht="15.95" customHeight="1" x14ac:dyDescent="0.25">
      <c r="A67" s="131" t="s">
        <v>19</v>
      </c>
      <c r="B67" s="89">
        <v>15584</v>
      </c>
      <c r="C67" s="90">
        <v>15689</v>
      </c>
      <c r="D67" s="91">
        <v>15096</v>
      </c>
      <c r="E67" s="89">
        <v>14998</v>
      </c>
      <c r="F67" s="90">
        <v>15215</v>
      </c>
      <c r="G67" s="91">
        <v>14363</v>
      </c>
      <c r="H67" s="89">
        <v>14892</v>
      </c>
      <c r="I67" s="90">
        <v>15143</v>
      </c>
      <c r="J67" s="91">
        <v>13981</v>
      </c>
      <c r="K67" s="89">
        <v>15112</v>
      </c>
      <c r="L67" s="90">
        <v>15278</v>
      </c>
      <c r="M67" s="91">
        <v>14534</v>
      </c>
      <c r="N67" s="92">
        <v>15642</v>
      </c>
      <c r="O67" s="93">
        <v>15759</v>
      </c>
      <c r="P67" s="116">
        <v>15222</v>
      </c>
      <c r="R67" s="131" t="s">
        <v>19</v>
      </c>
      <c r="S67" s="89">
        <v>15584</v>
      </c>
      <c r="T67" s="90">
        <v>15689</v>
      </c>
      <c r="U67" s="91">
        <v>15096</v>
      </c>
      <c r="V67" s="89">
        <v>14998</v>
      </c>
      <c r="W67" s="90">
        <v>15215</v>
      </c>
      <c r="X67" s="91">
        <v>14363</v>
      </c>
      <c r="Y67" s="89">
        <v>14892</v>
      </c>
      <c r="Z67" s="90">
        <v>15143</v>
      </c>
      <c r="AA67" s="91">
        <v>13981</v>
      </c>
      <c r="AB67" s="89">
        <v>15112</v>
      </c>
      <c r="AC67" s="90">
        <v>15278</v>
      </c>
      <c r="AD67" s="91">
        <v>14534</v>
      </c>
      <c r="AE67" s="92">
        <v>15642</v>
      </c>
      <c r="AF67" s="93">
        <v>15759</v>
      </c>
      <c r="AG67" s="116">
        <v>15222</v>
      </c>
    </row>
    <row r="68" spans="1:33" s="4" customFormat="1" ht="15.95" customHeight="1" x14ac:dyDescent="0.25">
      <c r="A68" s="132" t="s">
        <v>9</v>
      </c>
      <c r="B68" s="92">
        <v>23831</v>
      </c>
      <c r="C68" s="93">
        <v>22958</v>
      </c>
      <c r="D68" s="94">
        <v>24712</v>
      </c>
      <c r="E68" s="92">
        <v>24152</v>
      </c>
      <c r="F68" s="93">
        <v>23195</v>
      </c>
      <c r="G68" s="94">
        <v>25254</v>
      </c>
      <c r="H68" s="92">
        <v>24724</v>
      </c>
      <c r="I68" s="93">
        <v>23735</v>
      </c>
      <c r="J68" s="94">
        <v>25943</v>
      </c>
      <c r="K68" s="92">
        <v>25454</v>
      </c>
      <c r="L68" s="93">
        <v>24613</v>
      </c>
      <c r="M68" s="94">
        <v>26431</v>
      </c>
      <c r="N68" s="92">
        <v>26070</v>
      </c>
      <c r="O68" s="93">
        <v>25335</v>
      </c>
      <c r="P68" s="116">
        <v>27064</v>
      </c>
      <c r="R68" s="132" t="s">
        <v>9</v>
      </c>
      <c r="S68" s="92">
        <v>23831</v>
      </c>
      <c r="T68" s="93">
        <v>22958</v>
      </c>
      <c r="U68" s="94">
        <v>24712</v>
      </c>
      <c r="V68" s="92">
        <v>24152</v>
      </c>
      <c r="W68" s="93">
        <v>23195</v>
      </c>
      <c r="X68" s="94">
        <v>25254</v>
      </c>
      <c r="Y68" s="92">
        <v>24724</v>
      </c>
      <c r="Z68" s="93">
        <v>23735</v>
      </c>
      <c r="AA68" s="94">
        <v>25943</v>
      </c>
      <c r="AB68" s="92">
        <v>25454</v>
      </c>
      <c r="AC68" s="93">
        <v>24613</v>
      </c>
      <c r="AD68" s="94">
        <v>26431</v>
      </c>
      <c r="AE68" s="92">
        <v>26070</v>
      </c>
      <c r="AF68" s="93">
        <v>25335</v>
      </c>
      <c r="AG68" s="116">
        <v>27064</v>
      </c>
    </row>
    <row r="69" spans="1:33" s="4" customFormat="1" ht="15.95" customHeight="1" x14ac:dyDescent="0.25">
      <c r="A69" s="131" t="s">
        <v>10</v>
      </c>
      <c r="B69" s="89">
        <v>43994</v>
      </c>
      <c r="C69" s="90">
        <v>42367</v>
      </c>
      <c r="D69" s="91">
        <v>44727</v>
      </c>
      <c r="E69" s="89">
        <v>45356</v>
      </c>
      <c r="F69" s="90">
        <v>43744</v>
      </c>
      <c r="G69" s="91">
        <v>46082</v>
      </c>
      <c r="H69" s="89">
        <v>46213</v>
      </c>
      <c r="I69" s="90">
        <v>44489</v>
      </c>
      <c r="J69" s="91">
        <v>46913</v>
      </c>
      <c r="K69" s="89">
        <v>44042</v>
      </c>
      <c r="L69" s="90">
        <v>42459</v>
      </c>
      <c r="M69" s="91">
        <v>44737</v>
      </c>
      <c r="N69" s="89">
        <v>46198</v>
      </c>
      <c r="O69" s="90">
        <v>44442</v>
      </c>
      <c r="P69" s="115">
        <v>47199</v>
      </c>
      <c r="R69" s="131" t="s">
        <v>10</v>
      </c>
      <c r="S69" s="89">
        <v>43994</v>
      </c>
      <c r="T69" s="90">
        <v>42367</v>
      </c>
      <c r="U69" s="91">
        <v>44727</v>
      </c>
      <c r="V69" s="89">
        <v>45356</v>
      </c>
      <c r="W69" s="90">
        <v>43744</v>
      </c>
      <c r="X69" s="91">
        <v>46082</v>
      </c>
      <c r="Y69" s="89">
        <v>46213</v>
      </c>
      <c r="Z69" s="90">
        <v>44489</v>
      </c>
      <c r="AA69" s="91">
        <v>46913</v>
      </c>
      <c r="AB69" s="89">
        <v>44042</v>
      </c>
      <c r="AC69" s="90">
        <v>42459</v>
      </c>
      <c r="AD69" s="91">
        <v>44737</v>
      </c>
      <c r="AE69" s="89">
        <v>46198</v>
      </c>
      <c r="AF69" s="90">
        <v>44442</v>
      </c>
      <c r="AG69" s="115">
        <v>47199</v>
      </c>
    </row>
    <row r="70" spans="1:33" s="4" customFormat="1" ht="15.95" customHeight="1" x14ac:dyDescent="0.25">
      <c r="A70" s="133" t="s">
        <v>20</v>
      </c>
      <c r="B70" s="95">
        <v>15372.81</v>
      </c>
      <c r="C70" s="96">
        <v>15233.74</v>
      </c>
      <c r="D70" s="97">
        <v>15710.8</v>
      </c>
      <c r="E70" s="95">
        <v>15123.81</v>
      </c>
      <c r="F70" s="96">
        <v>14711.43</v>
      </c>
      <c r="G70" s="97">
        <v>15631.56</v>
      </c>
      <c r="H70" s="95">
        <v>15162.23</v>
      </c>
      <c r="I70" s="96">
        <v>14793.89</v>
      </c>
      <c r="J70" s="97">
        <v>15429.33</v>
      </c>
      <c r="K70" s="95">
        <v>14614</v>
      </c>
      <c r="L70" s="96">
        <v>14138</v>
      </c>
      <c r="M70" s="97">
        <v>14863</v>
      </c>
      <c r="N70" s="95">
        <v>15074</v>
      </c>
      <c r="O70" s="96">
        <v>15186</v>
      </c>
      <c r="P70" s="117">
        <v>15008</v>
      </c>
      <c r="R70" s="133" t="s">
        <v>20</v>
      </c>
      <c r="S70" s="53"/>
      <c r="T70" s="54"/>
      <c r="U70" s="55"/>
      <c r="V70" s="53"/>
      <c r="W70" s="54"/>
      <c r="X70" s="55"/>
      <c r="Y70" s="53"/>
      <c r="Z70" s="54"/>
      <c r="AA70" s="55"/>
      <c r="AB70" s="53"/>
      <c r="AC70" s="54"/>
      <c r="AD70" s="55"/>
      <c r="AE70" s="95"/>
      <c r="AF70" s="96"/>
      <c r="AG70" s="117"/>
    </row>
    <row r="71" spans="1:33" s="4" customFormat="1" ht="15.95" customHeight="1" x14ac:dyDescent="0.25">
      <c r="A71" s="134" t="s">
        <v>21</v>
      </c>
      <c r="B71" s="98">
        <v>23450.89</v>
      </c>
      <c r="C71" s="99">
        <v>22522.53</v>
      </c>
      <c r="D71" s="100">
        <v>24267.59</v>
      </c>
      <c r="E71" s="98">
        <v>23435.11</v>
      </c>
      <c r="F71" s="99">
        <v>23652.51</v>
      </c>
      <c r="G71" s="100">
        <v>23275.08</v>
      </c>
      <c r="H71" s="98">
        <v>23989.15</v>
      </c>
      <c r="I71" s="99">
        <v>23171.82</v>
      </c>
      <c r="J71" s="100">
        <v>24614.560000000001</v>
      </c>
      <c r="K71" s="98">
        <v>25602</v>
      </c>
      <c r="L71" s="99">
        <v>25348</v>
      </c>
      <c r="M71" s="100">
        <v>26097</v>
      </c>
      <c r="N71" s="98">
        <v>26649</v>
      </c>
      <c r="O71" s="99">
        <v>26080</v>
      </c>
      <c r="P71" s="118">
        <v>27605</v>
      </c>
      <c r="R71" s="134" t="s">
        <v>21</v>
      </c>
      <c r="S71" s="58"/>
      <c r="T71" s="59"/>
      <c r="U71" s="60"/>
      <c r="V71" s="58"/>
      <c r="W71" s="59"/>
      <c r="X71" s="60"/>
      <c r="Y71" s="58"/>
      <c r="Z71" s="59"/>
      <c r="AA71" s="60"/>
      <c r="AB71" s="58"/>
      <c r="AC71" s="59"/>
      <c r="AD71" s="60"/>
      <c r="AE71" s="98"/>
      <c r="AF71" s="99"/>
      <c r="AG71" s="118"/>
    </row>
    <row r="72" spans="1:33" s="4" customFormat="1" ht="15.95" customHeight="1" x14ac:dyDescent="0.25">
      <c r="A72" s="135" t="s">
        <v>22</v>
      </c>
      <c r="B72" s="119">
        <v>49107.53</v>
      </c>
      <c r="C72" s="120">
        <v>43580.03</v>
      </c>
      <c r="D72" s="142">
        <v>51658.57</v>
      </c>
      <c r="E72" s="119">
        <v>50691.59</v>
      </c>
      <c r="F72" s="120">
        <v>44405.54</v>
      </c>
      <c r="G72" s="142">
        <v>53278.9</v>
      </c>
      <c r="H72" s="119">
        <v>53995.3</v>
      </c>
      <c r="I72" s="120">
        <v>46062.69</v>
      </c>
      <c r="J72" s="142">
        <v>56387.82</v>
      </c>
      <c r="K72" s="119">
        <v>45652</v>
      </c>
      <c r="L72" s="120">
        <v>43841</v>
      </c>
      <c r="M72" s="142">
        <v>46974</v>
      </c>
      <c r="N72" s="119">
        <v>49625</v>
      </c>
      <c r="O72" s="120">
        <v>48689</v>
      </c>
      <c r="P72" s="121">
        <v>49730</v>
      </c>
      <c r="R72" s="135" t="s">
        <v>22</v>
      </c>
      <c r="S72" s="136"/>
      <c r="T72" s="137"/>
      <c r="U72" s="138"/>
      <c r="V72" s="136"/>
      <c r="W72" s="137"/>
      <c r="X72" s="138"/>
      <c r="Y72" s="136"/>
      <c r="Z72" s="137"/>
      <c r="AA72" s="138"/>
      <c r="AB72" s="136"/>
      <c r="AC72" s="137"/>
      <c r="AD72" s="138"/>
      <c r="AE72" s="119"/>
      <c r="AF72" s="120"/>
      <c r="AG72" s="121"/>
    </row>
    <row r="73" spans="1:33" s="4" customFormat="1" ht="15.95" customHeight="1" x14ac:dyDescent="0.25">
      <c r="A73" s="128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</row>
    <row r="74" spans="1:33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s="4" customFormat="1" ht="15.95" customHeight="1" x14ac:dyDescent="0.25">
      <c r="A75" s="4" t="s">
        <v>28</v>
      </c>
      <c r="R75" s="4" t="s">
        <v>29</v>
      </c>
    </row>
    <row r="76" spans="1:33" s="4" customFormat="1" ht="15.95" customHeight="1" x14ac:dyDescent="0.25">
      <c r="A76" s="129"/>
      <c r="B76" s="111">
        <v>2014</v>
      </c>
      <c r="C76" s="112"/>
      <c r="D76" s="112"/>
      <c r="E76" s="111">
        <v>2015</v>
      </c>
      <c r="F76" s="112"/>
      <c r="G76" s="112"/>
      <c r="H76" s="111">
        <v>2016</v>
      </c>
      <c r="I76" s="112"/>
      <c r="J76" s="112"/>
      <c r="K76" s="111">
        <v>2017</v>
      </c>
      <c r="L76" s="112"/>
      <c r="M76" s="112"/>
      <c r="N76" s="111">
        <v>2018</v>
      </c>
      <c r="O76" s="112"/>
      <c r="P76" s="113"/>
      <c r="R76" s="129"/>
      <c r="S76" s="111">
        <v>2014</v>
      </c>
      <c r="T76" s="112"/>
      <c r="U76" s="112"/>
      <c r="V76" s="111">
        <v>2015</v>
      </c>
      <c r="W76" s="112"/>
      <c r="X76" s="112"/>
      <c r="Y76" s="111">
        <v>2016</v>
      </c>
      <c r="Z76" s="112"/>
      <c r="AA76" s="112"/>
      <c r="AB76" s="111">
        <v>2017</v>
      </c>
      <c r="AC76" s="112"/>
      <c r="AD76" s="112"/>
      <c r="AE76" s="111">
        <v>2018</v>
      </c>
      <c r="AF76" s="112"/>
      <c r="AG76" s="113"/>
    </row>
    <row r="77" spans="1:33" s="4" customFormat="1" ht="15.95" customHeight="1" x14ac:dyDescent="0.25">
      <c r="A77" s="130"/>
      <c r="B77" s="32" t="s">
        <v>7</v>
      </c>
      <c r="C77" s="33" t="s">
        <v>17</v>
      </c>
      <c r="D77" s="34" t="s">
        <v>18</v>
      </c>
      <c r="E77" s="32" t="s">
        <v>7</v>
      </c>
      <c r="F77" s="33" t="s">
        <v>17</v>
      </c>
      <c r="G77" s="34" t="s">
        <v>18</v>
      </c>
      <c r="H77" s="32" t="s">
        <v>7</v>
      </c>
      <c r="I77" s="33" t="s">
        <v>17</v>
      </c>
      <c r="J77" s="34" t="s">
        <v>18</v>
      </c>
      <c r="K77" s="32" t="s">
        <v>7</v>
      </c>
      <c r="L77" s="33" t="s">
        <v>17</v>
      </c>
      <c r="M77" s="34" t="s">
        <v>18</v>
      </c>
      <c r="N77" s="32" t="s">
        <v>7</v>
      </c>
      <c r="O77" s="33" t="s">
        <v>17</v>
      </c>
      <c r="P77" s="114" t="s">
        <v>18</v>
      </c>
      <c r="R77" s="130"/>
      <c r="S77" s="32" t="s">
        <v>7</v>
      </c>
      <c r="T77" s="33" t="s">
        <v>17</v>
      </c>
      <c r="U77" s="34" t="s">
        <v>18</v>
      </c>
      <c r="V77" s="32" t="s">
        <v>7</v>
      </c>
      <c r="W77" s="33" t="s">
        <v>17</v>
      </c>
      <c r="X77" s="34" t="s">
        <v>18</v>
      </c>
      <c r="Y77" s="32" t="s">
        <v>7</v>
      </c>
      <c r="Z77" s="33" t="s">
        <v>17</v>
      </c>
      <c r="AA77" s="34" t="s">
        <v>18</v>
      </c>
      <c r="AB77" s="32" t="s">
        <v>7</v>
      </c>
      <c r="AC77" s="33" t="s">
        <v>17</v>
      </c>
      <c r="AD77" s="34" t="s">
        <v>18</v>
      </c>
      <c r="AE77" s="32" t="s">
        <v>7</v>
      </c>
      <c r="AF77" s="33" t="s">
        <v>17</v>
      </c>
      <c r="AG77" s="114" t="s">
        <v>18</v>
      </c>
    </row>
    <row r="78" spans="1:33" s="4" customFormat="1" ht="15.95" customHeight="1" x14ac:dyDescent="0.25">
      <c r="A78" s="131" t="s">
        <v>19</v>
      </c>
      <c r="B78" s="52">
        <f t="shared" ref="B78:D83" si="4">B34/B67</f>
        <v>0.75958226386036964</v>
      </c>
      <c r="C78" s="66">
        <f t="shared" si="4"/>
        <v>0.76882975333035886</v>
      </c>
      <c r="D78" s="67">
        <f t="shared" si="4"/>
        <v>0.72499337572866984</v>
      </c>
      <c r="E78" s="52"/>
      <c r="F78" s="66"/>
      <c r="G78" s="67"/>
      <c r="H78" s="52"/>
      <c r="I78" s="66"/>
      <c r="J78" s="67"/>
      <c r="K78" s="52">
        <f t="shared" ref="K78:P83" si="5">K34/K67</f>
        <v>0.81742985706723137</v>
      </c>
      <c r="L78" s="66">
        <f t="shared" si="5"/>
        <v>0.83702055242832829</v>
      </c>
      <c r="M78" s="67">
        <f t="shared" si="5"/>
        <v>0.79117930370166512</v>
      </c>
      <c r="N78" s="52">
        <f t="shared" si="5"/>
        <v>0.81600818309679068</v>
      </c>
      <c r="O78" s="66">
        <f t="shared" si="5"/>
        <v>0.83603020496224378</v>
      </c>
      <c r="P78" s="149">
        <f t="shared" si="5"/>
        <v>0.78623045591906449</v>
      </c>
      <c r="R78" s="131" t="s">
        <v>19</v>
      </c>
      <c r="S78" s="52"/>
      <c r="T78" s="66">
        <f t="shared" ref="T78:U80" si="6">T34/T67</f>
        <v>0.71139014596213912</v>
      </c>
      <c r="U78" s="67">
        <f t="shared" si="6"/>
        <v>0.69992050874403811</v>
      </c>
      <c r="V78" s="52"/>
      <c r="W78" s="66">
        <f t="shared" ref="W78:X80" si="7">W34/W67</f>
        <v>0.74078212290502798</v>
      </c>
      <c r="X78" s="67">
        <f t="shared" si="7"/>
        <v>0.74455197382162497</v>
      </c>
      <c r="Y78" s="52"/>
      <c r="Z78" s="66">
        <f t="shared" ref="Z78:AA80" si="8">Z34/Z67</f>
        <v>0.76477580400184908</v>
      </c>
      <c r="AA78" s="67">
        <f t="shared" si="8"/>
        <v>0.78649595880123024</v>
      </c>
      <c r="AB78" s="52"/>
      <c r="AC78" s="66">
        <f t="shared" ref="AC78:AG80" si="9">AC34/AC67</f>
        <v>0.83918052101060348</v>
      </c>
      <c r="AD78" s="67">
        <f t="shared" si="9"/>
        <v>0.8561304527315261</v>
      </c>
      <c r="AE78" s="40"/>
      <c r="AF78" s="66">
        <f t="shared" si="9"/>
        <v>0.83344179696168041</v>
      </c>
      <c r="AG78" s="149">
        <f t="shared" si="9"/>
        <v>0.84390388510699377</v>
      </c>
    </row>
    <row r="79" spans="1:33" s="4" customFormat="1" ht="15.95" customHeight="1" x14ac:dyDescent="0.25">
      <c r="A79" s="132" t="s">
        <v>9</v>
      </c>
      <c r="B79" s="68">
        <f t="shared" si="4"/>
        <v>0.77528555243170671</v>
      </c>
      <c r="C79" s="69">
        <f t="shared" si="4"/>
        <v>0.75309260388535582</v>
      </c>
      <c r="D79" s="70">
        <f t="shared" si="4"/>
        <v>0.7972373745548722</v>
      </c>
      <c r="E79" s="68"/>
      <c r="F79" s="69"/>
      <c r="G79" s="70"/>
      <c r="H79" s="68"/>
      <c r="I79" s="69"/>
      <c r="J79" s="70"/>
      <c r="K79" s="68">
        <f>K35/K68</f>
        <v>0.83338571540818729</v>
      </c>
      <c r="L79" s="69">
        <f t="shared" si="5"/>
        <v>0.81424450493641576</v>
      </c>
      <c r="M79" s="70">
        <f t="shared" si="5"/>
        <v>0.84696000908024671</v>
      </c>
      <c r="N79" s="68">
        <f>N35/N68</f>
        <v>0.83256616800920602</v>
      </c>
      <c r="O79" s="69">
        <f t="shared" si="5"/>
        <v>0.80623643181369642</v>
      </c>
      <c r="P79" s="150">
        <f t="shared" si="5"/>
        <v>0.85157404670410874</v>
      </c>
      <c r="R79" s="132" t="s">
        <v>9</v>
      </c>
      <c r="S79" s="68"/>
      <c r="T79" s="69">
        <f t="shared" si="6"/>
        <v>0.67697534628451961</v>
      </c>
      <c r="U79" s="70">
        <f t="shared" si="6"/>
        <v>0.71977177079961152</v>
      </c>
      <c r="V79" s="68"/>
      <c r="W79" s="69">
        <f t="shared" si="7"/>
        <v>0.67941366673852122</v>
      </c>
      <c r="X79" s="70">
        <f t="shared" si="7"/>
        <v>0.72301417597212325</v>
      </c>
      <c r="Y79" s="68"/>
      <c r="Z79" s="69">
        <f t="shared" si="8"/>
        <v>0.6779860964819886</v>
      </c>
      <c r="AA79" s="70">
        <f t="shared" si="8"/>
        <v>0.72142774544193033</v>
      </c>
      <c r="AB79" s="68"/>
      <c r="AC79" s="69">
        <f t="shared" si="9"/>
        <v>0.6973550562710763</v>
      </c>
      <c r="AD79" s="70">
        <f t="shared" si="9"/>
        <v>0.73822405508682987</v>
      </c>
      <c r="AE79" s="47"/>
      <c r="AF79" s="69">
        <f t="shared" si="9"/>
        <v>0.70001639901086699</v>
      </c>
      <c r="AG79" s="150">
        <f t="shared" si="9"/>
        <v>0.74424207951792354</v>
      </c>
    </row>
    <row r="80" spans="1:33" s="4" customFormat="1" ht="15.95" customHeight="1" x14ac:dyDescent="0.25">
      <c r="A80" s="131" t="s">
        <v>10</v>
      </c>
      <c r="B80" s="52">
        <f t="shared" si="4"/>
        <v>0.809939991817066</v>
      </c>
      <c r="C80" s="66">
        <f t="shared" si="4"/>
        <v>0.77852267094672734</v>
      </c>
      <c r="D80" s="67">
        <f t="shared" si="4"/>
        <v>0.81483958235517695</v>
      </c>
      <c r="E80" s="52"/>
      <c r="F80" s="66"/>
      <c r="G80" s="67"/>
      <c r="H80" s="52"/>
      <c r="I80" s="66"/>
      <c r="J80" s="67"/>
      <c r="K80" s="52">
        <f t="shared" si="5"/>
        <v>0.91169792470823308</v>
      </c>
      <c r="L80" s="66">
        <f t="shared" si="5"/>
        <v>0.91700228455686661</v>
      </c>
      <c r="M80" s="67">
        <f t="shared" si="5"/>
        <v>0.90674385855108741</v>
      </c>
      <c r="N80" s="52">
        <f t="shared" si="5"/>
        <v>0.83088012468072214</v>
      </c>
      <c r="O80" s="66">
        <f t="shared" si="5"/>
        <v>0.8156923630799694</v>
      </c>
      <c r="P80" s="149">
        <f t="shared" si="5"/>
        <v>0.83124642471238797</v>
      </c>
      <c r="R80" s="131" t="s">
        <v>10</v>
      </c>
      <c r="S80" s="52"/>
      <c r="T80" s="66">
        <f t="shared" si="6"/>
        <v>0.57091604314678879</v>
      </c>
      <c r="U80" s="67">
        <f t="shared" si="6"/>
        <v>0.61837368927046299</v>
      </c>
      <c r="V80" s="52"/>
      <c r="W80" s="66">
        <f t="shared" si="7"/>
        <v>0.60476865398683244</v>
      </c>
      <c r="X80" s="67">
        <f t="shared" si="7"/>
        <v>0.62803263747233196</v>
      </c>
      <c r="Y80" s="52"/>
      <c r="Z80" s="66">
        <f t="shared" si="8"/>
        <v>0.59906943289352421</v>
      </c>
      <c r="AA80" s="67">
        <f t="shared" si="8"/>
        <v>0.6386502675164667</v>
      </c>
      <c r="AB80" s="52"/>
      <c r="AC80" s="66">
        <f t="shared" si="9"/>
        <v>0.62978402694363977</v>
      </c>
      <c r="AD80" s="67">
        <f t="shared" si="9"/>
        <v>0.67919172049981003</v>
      </c>
      <c r="AE80" s="40"/>
      <c r="AF80" s="66">
        <f t="shared" ref="AF80:AG80" si="10">AF36/AF69</f>
        <v>0.6565096687351909</v>
      </c>
      <c r="AG80" s="149">
        <f t="shared" si="10"/>
        <v>0.68772998878281943</v>
      </c>
    </row>
    <row r="81" spans="1:33" s="4" customFormat="1" ht="15.95" customHeight="1" x14ac:dyDescent="0.25">
      <c r="A81" s="133" t="s">
        <v>20</v>
      </c>
      <c r="B81" s="71">
        <f t="shared" si="4"/>
        <v>0.50036395428031699</v>
      </c>
      <c r="C81" s="72">
        <f t="shared" si="4"/>
        <v>0.50749192253510955</v>
      </c>
      <c r="D81" s="73">
        <f t="shared" si="4"/>
        <v>0.48781729765511622</v>
      </c>
      <c r="E81" s="71"/>
      <c r="F81" s="72"/>
      <c r="G81" s="73"/>
      <c r="H81" s="71"/>
      <c r="I81" s="72"/>
      <c r="J81" s="73"/>
      <c r="K81" s="71">
        <f t="shared" si="5"/>
        <v>0.61557410702066506</v>
      </c>
      <c r="L81" s="72">
        <f t="shared" si="5"/>
        <v>0.58608006790210776</v>
      </c>
      <c r="M81" s="73">
        <f t="shared" si="5"/>
        <v>0.6459664939783355</v>
      </c>
      <c r="N81" s="71">
        <f t="shared" si="5"/>
        <v>0.60952633673875545</v>
      </c>
      <c r="O81" s="72">
        <f t="shared" si="5"/>
        <v>0.6353878572369287</v>
      </c>
      <c r="P81" s="151">
        <f t="shared" si="5"/>
        <v>0.58009061833688702</v>
      </c>
      <c r="R81" s="133" t="s">
        <v>20</v>
      </c>
      <c r="S81" s="71"/>
      <c r="T81" s="72"/>
      <c r="U81" s="73"/>
      <c r="V81" s="71"/>
      <c r="W81" s="72"/>
      <c r="X81" s="73"/>
      <c r="Y81" s="56"/>
      <c r="Z81" s="123"/>
      <c r="AA81" s="57"/>
      <c r="AB81" s="56"/>
      <c r="AC81" s="123"/>
      <c r="AD81" s="57"/>
      <c r="AE81" s="56"/>
      <c r="AF81" s="123"/>
      <c r="AG81" s="157"/>
    </row>
    <row r="82" spans="1:33" s="4" customFormat="1" ht="15.95" customHeight="1" x14ac:dyDescent="0.25">
      <c r="A82" s="134" t="s">
        <v>21</v>
      </c>
      <c r="B82" s="74">
        <f t="shared" si="4"/>
        <v>0.60100064432522604</v>
      </c>
      <c r="C82" s="75">
        <f t="shared" si="4"/>
        <v>0.58496980579002456</v>
      </c>
      <c r="D82" s="76">
        <f t="shared" si="4"/>
        <v>0.60336976189230163</v>
      </c>
      <c r="E82" s="74"/>
      <c r="F82" s="75"/>
      <c r="G82" s="76"/>
      <c r="H82" s="74"/>
      <c r="I82" s="75"/>
      <c r="J82" s="76"/>
      <c r="K82" s="74">
        <f t="shared" si="5"/>
        <v>0.60401531130380437</v>
      </c>
      <c r="L82" s="75">
        <f t="shared" si="5"/>
        <v>0.62359949502919365</v>
      </c>
      <c r="M82" s="76">
        <f t="shared" si="5"/>
        <v>0.57451048013181594</v>
      </c>
      <c r="N82" s="74">
        <f t="shared" si="5"/>
        <v>0.60156103418514761</v>
      </c>
      <c r="O82" s="75">
        <f t="shared" si="5"/>
        <v>0.63358895705521467</v>
      </c>
      <c r="P82" s="152">
        <f t="shared" si="5"/>
        <v>0.5602245969932983</v>
      </c>
      <c r="R82" s="134" t="s">
        <v>21</v>
      </c>
      <c r="S82" s="74"/>
      <c r="T82" s="75"/>
      <c r="U82" s="76"/>
      <c r="V82" s="74"/>
      <c r="W82" s="75"/>
      <c r="X82" s="76"/>
      <c r="Y82" s="61"/>
      <c r="Z82" s="62"/>
      <c r="AA82" s="63"/>
      <c r="AB82" s="61"/>
      <c r="AC82" s="62"/>
      <c r="AD82" s="63"/>
      <c r="AE82" s="61"/>
      <c r="AF82" s="62"/>
      <c r="AG82" s="158"/>
    </row>
    <row r="83" spans="1:33" s="4" customFormat="1" ht="15.95" customHeight="1" x14ac:dyDescent="0.25">
      <c r="A83" s="135" t="s">
        <v>22</v>
      </c>
      <c r="B83" s="153">
        <f t="shared" si="4"/>
        <v>0.7723188276828421</v>
      </c>
      <c r="C83" s="154">
        <f t="shared" si="4"/>
        <v>0.7037627096631186</v>
      </c>
      <c r="D83" s="155">
        <f t="shared" si="4"/>
        <v>0.79678938073585859</v>
      </c>
      <c r="E83" s="153"/>
      <c r="F83" s="154"/>
      <c r="G83" s="155"/>
      <c r="H83" s="153"/>
      <c r="I83" s="154"/>
      <c r="J83" s="155"/>
      <c r="K83" s="153">
        <f t="shared" si="5"/>
        <v>0.66511872426180674</v>
      </c>
      <c r="L83" s="154">
        <f t="shared" si="5"/>
        <v>0.62147305034100497</v>
      </c>
      <c r="M83" s="155">
        <f t="shared" si="5"/>
        <v>0.72437944394771581</v>
      </c>
      <c r="N83" s="153">
        <f t="shared" si="5"/>
        <v>0.6099143576826197</v>
      </c>
      <c r="O83" s="154">
        <f t="shared" si="5"/>
        <v>0.6229538499455729</v>
      </c>
      <c r="P83" s="156">
        <f t="shared" si="5"/>
        <v>0.60347878544138345</v>
      </c>
      <c r="R83" s="135" t="s">
        <v>22</v>
      </c>
      <c r="S83" s="153"/>
      <c r="T83" s="154"/>
      <c r="U83" s="155"/>
      <c r="V83" s="153"/>
      <c r="W83" s="154"/>
      <c r="X83" s="155"/>
      <c r="Y83" s="139"/>
      <c r="Z83" s="140"/>
      <c r="AA83" s="141"/>
      <c r="AB83" s="139"/>
      <c r="AC83" s="140"/>
      <c r="AD83" s="141"/>
      <c r="AE83" s="139"/>
      <c r="AF83" s="140"/>
      <c r="AG83" s="159"/>
    </row>
    <row r="84" spans="1:33" s="4" customFormat="1" ht="15.95" customHeight="1" x14ac:dyDescent="0.25">
      <c r="A84" s="128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 t="s">
        <v>53</v>
      </c>
      <c r="O84" s="123"/>
      <c r="P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</row>
    <row r="85" spans="1:33" s="4" customFormat="1" ht="15.95" customHeight="1" x14ac:dyDescent="0.25">
      <c r="B85" s="65"/>
      <c r="C85" s="65"/>
      <c r="S85" s="65"/>
      <c r="T85" s="65"/>
    </row>
    <row r="86" spans="1:33" s="4" customFormat="1" ht="15.95" customHeight="1" x14ac:dyDescent="0.25">
      <c r="A86" s="107" t="s">
        <v>30</v>
      </c>
      <c r="B86" s="108"/>
      <c r="C86" s="108"/>
      <c r="D86" s="108"/>
      <c r="E86" s="109"/>
      <c r="F86" s="108"/>
      <c r="G86" s="108"/>
      <c r="H86" s="108"/>
      <c r="I86" s="108"/>
      <c r="J86" s="108"/>
      <c r="K86" s="108"/>
      <c r="L86" s="109"/>
      <c r="M86" s="108"/>
      <c r="N86" s="108"/>
      <c r="O86" s="108"/>
      <c r="P86" s="108"/>
      <c r="R86" s="107" t="s">
        <v>31</v>
      </c>
      <c r="S86" s="108"/>
      <c r="T86" s="108"/>
      <c r="U86" s="108"/>
      <c r="V86" s="109"/>
      <c r="W86" s="108"/>
      <c r="X86" s="108"/>
      <c r="Y86" s="108"/>
      <c r="Z86" s="108"/>
      <c r="AA86" s="108"/>
      <c r="AB86" s="108"/>
      <c r="AC86" s="109"/>
      <c r="AD86" s="108"/>
      <c r="AE86" s="108"/>
      <c r="AF86" s="108"/>
      <c r="AG86" s="108"/>
    </row>
    <row r="87" spans="1:33" s="4" customFormat="1" ht="15.95" customHeight="1" x14ac:dyDescent="0.25">
      <c r="A87" s="129"/>
      <c r="B87" s="111">
        <v>2014</v>
      </c>
      <c r="C87" s="112"/>
      <c r="D87" s="112"/>
      <c r="E87" s="111">
        <v>2015</v>
      </c>
      <c r="F87" s="112"/>
      <c r="G87" s="112"/>
      <c r="H87" s="111">
        <v>2016</v>
      </c>
      <c r="I87" s="112"/>
      <c r="J87" s="112"/>
      <c r="K87" s="111">
        <v>2017</v>
      </c>
      <c r="L87" s="112"/>
      <c r="M87" s="112"/>
      <c r="N87" s="111">
        <v>2018</v>
      </c>
      <c r="O87" s="112"/>
      <c r="P87" s="113"/>
      <c r="R87" s="129"/>
      <c r="S87" s="111">
        <v>2014</v>
      </c>
      <c r="T87" s="112"/>
      <c r="U87" s="112"/>
      <c r="V87" s="111">
        <v>2015</v>
      </c>
      <c r="W87" s="112"/>
      <c r="X87" s="112"/>
      <c r="Y87" s="111">
        <v>2016</v>
      </c>
      <c r="Z87" s="112"/>
      <c r="AA87" s="112"/>
      <c r="AB87" s="111">
        <v>2017</v>
      </c>
      <c r="AC87" s="112"/>
      <c r="AD87" s="112"/>
      <c r="AE87" s="111">
        <v>2018</v>
      </c>
      <c r="AF87" s="112"/>
      <c r="AG87" s="113"/>
    </row>
    <row r="88" spans="1:33" s="4" customFormat="1" ht="15.95" customHeight="1" x14ac:dyDescent="0.25">
      <c r="A88" s="130"/>
      <c r="B88" s="32" t="s">
        <v>7</v>
      </c>
      <c r="C88" s="33" t="s">
        <v>17</v>
      </c>
      <c r="D88" s="34" t="s">
        <v>18</v>
      </c>
      <c r="E88" s="32" t="s">
        <v>7</v>
      </c>
      <c r="F88" s="33" t="s">
        <v>17</v>
      </c>
      <c r="G88" s="34" t="s">
        <v>18</v>
      </c>
      <c r="H88" s="32" t="s">
        <v>7</v>
      </c>
      <c r="I88" s="33" t="s">
        <v>17</v>
      </c>
      <c r="J88" s="34" t="s">
        <v>18</v>
      </c>
      <c r="K88" s="32" t="s">
        <v>7</v>
      </c>
      <c r="L88" s="33" t="s">
        <v>17</v>
      </c>
      <c r="M88" s="34" t="s">
        <v>18</v>
      </c>
      <c r="N88" s="32" t="s">
        <v>7</v>
      </c>
      <c r="O88" s="33" t="s">
        <v>17</v>
      </c>
      <c r="P88" s="114" t="s">
        <v>18</v>
      </c>
      <c r="R88" s="130"/>
      <c r="S88" s="32" t="s">
        <v>7</v>
      </c>
      <c r="T88" s="33" t="s">
        <v>17</v>
      </c>
      <c r="U88" s="34" t="s">
        <v>18</v>
      </c>
      <c r="V88" s="32" t="s">
        <v>7</v>
      </c>
      <c r="W88" s="33" t="s">
        <v>17</v>
      </c>
      <c r="X88" s="34" t="s">
        <v>18</v>
      </c>
      <c r="Y88" s="32" t="s">
        <v>7</v>
      </c>
      <c r="Z88" s="33" t="s">
        <v>17</v>
      </c>
      <c r="AA88" s="34" t="s">
        <v>18</v>
      </c>
      <c r="AB88" s="32" t="s">
        <v>7</v>
      </c>
      <c r="AC88" s="33" t="s">
        <v>17</v>
      </c>
      <c r="AD88" s="34" t="s">
        <v>18</v>
      </c>
      <c r="AE88" s="32" t="s">
        <v>7</v>
      </c>
      <c r="AF88" s="33" t="s">
        <v>17</v>
      </c>
      <c r="AG88" s="114" t="s">
        <v>18</v>
      </c>
    </row>
    <row r="89" spans="1:33" s="4" customFormat="1" ht="15.95" customHeight="1" x14ac:dyDescent="0.25">
      <c r="A89" s="131" t="s">
        <v>19</v>
      </c>
      <c r="B89" s="52">
        <f t="shared" ref="B89:P89" si="11">B45/B67</f>
        <v>0.62859342915811089</v>
      </c>
      <c r="C89" s="66">
        <f t="shared" si="11"/>
        <v>0.62336669003760592</v>
      </c>
      <c r="D89" s="67">
        <f t="shared" si="11"/>
        <v>0.65378245892951781</v>
      </c>
      <c r="E89" s="52">
        <f t="shared" si="11"/>
        <v>0.65235364715295374</v>
      </c>
      <c r="F89" s="66">
        <f t="shared" si="11"/>
        <v>0.64344396976667761</v>
      </c>
      <c r="G89" s="67">
        <f t="shared" si="11"/>
        <v>0.67931490635661074</v>
      </c>
      <c r="H89" s="52">
        <f t="shared" si="11"/>
        <v>0.6652565135643298</v>
      </c>
      <c r="I89" s="66">
        <f t="shared" si="11"/>
        <v>0.65482401109423494</v>
      </c>
      <c r="J89" s="67">
        <f t="shared" si="11"/>
        <v>0.70585079751090762</v>
      </c>
      <c r="K89" s="52">
        <f t="shared" si="11"/>
        <v>0.67787188988883007</v>
      </c>
      <c r="L89" s="66">
        <f t="shared" si="11"/>
        <v>0.67161932190077234</v>
      </c>
      <c r="M89" s="67">
        <f t="shared" si="11"/>
        <v>0.70166506123572314</v>
      </c>
      <c r="N89" s="52">
        <f t="shared" si="11"/>
        <v>0.6707582150620125</v>
      </c>
      <c r="O89" s="66">
        <f t="shared" si="11"/>
        <v>0.66742813630306497</v>
      </c>
      <c r="P89" s="149">
        <f t="shared" si="11"/>
        <v>0.6846012350545263</v>
      </c>
      <c r="R89" s="131" t="s">
        <v>19</v>
      </c>
      <c r="S89" s="52"/>
      <c r="T89" s="66">
        <f t="shared" ref="T89:U91" si="12">T45/T67</f>
        <v>0.61928739881445594</v>
      </c>
      <c r="U89" s="67">
        <f t="shared" si="12"/>
        <v>0.60499470058293592</v>
      </c>
      <c r="V89" s="52"/>
      <c r="W89" s="66">
        <f t="shared" ref="W89:X91" si="13">W45/W67</f>
        <v>0.63437397305290832</v>
      </c>
      <c r="X89" s="67">
        <f t="shared" si="13"/>
        <v>0.63816751375060921</v>
      </c>
      <c r="Y89" s="52"/>
      <c r="Z89" s="66">
        <f t="shared" ref="Z89:AA91" si="14">Z45/Z67</f>
        <v>0.65700323581853004</v>
      </c>
      <c r="AA89" s="67">
        <f t="shared" si="14"/>
        <v>0.67720477791288181</v>
      </c>
      <c r="AB89" s="52"/>
      <c r="AC89" s="66">
        <f t="shared" ref="AC89:AD91" si="15">AC45/AC67</f>
        <v>0.72673124754549023</v>
      </c>
      <c r="AD89" s="67">
        <f t="shared" si="15"/>
        <v>0.74122746662997108</v>
      </c>
      <c r="AE89" s="40"/>
      <c r="AF89" s="66">
        <f t="shared" ref="AF89:AG89" si="16">AF45/AF67</f>
        <v>0.71421213804396444</v>
      </c>
      <c r="AG89" s="149">
        <f t="shared" si="16"/>
        <v>0.72401198798584843</v>
      </c>
    </row>
    <row r="90" spans="1:33" s="4" customFormat="1" ht="15.95" customHeight="1" x14ac:dyDescent="0.25">
      <c r="A90" s="132" t="s">
        <v>9</v>
      </c>
      <c r="B90" s="68">
        <f t="shared" ref="B90:P90" si="17">B46/B68</f>
        <v>0.56338382778733587</v>
      </c>
      <c r="C90" s="69">
        <f t="shared" si="17"/>
        <v>0.5421639515637251</v>
      </c>
      <c r="D90" s="70">
        <f t="shared" si="17"/>
        <v>0.57842343800582707</v>
      </c>
      <c r="E90" s="68">
        <f t="shared" si="17"/>
        <v>0.57332726068234519</v>
      </c>
      <c r="F90" s="69">
        <f t="shared" si="17"/>
        <v>0.55192929510670408</v>
      </c>
      <c r="G90" s="70">
        <f t="shared" si="17"/>
        <v>0.58976795755127898</v>
      </c>
      <c r="H90" s="68">
        <f t="shared" si="17"/>
        <v>0.5701545057434072</v>
      </c>
      <c r="I90" s="69">
        <f t="shared" si="17"/>
        <v>0.55007373077733301</v>
      </c>
      <c r="J90" s="70">
        <f t="shared" si="17"/>
        <v>0.58680568939598354</v>
      </c>
      <c r="K90" s="68">
        <f t="shared" si="17"/>
        <v>0.56352636127917022</v>
      </c>
      <c r="L90" s="69">
        <f t="shared" si="17"/>
        <v>0.54621541461829115</v>
      </c>
      <c r="M90" s="70">
        <f t="shared" si="17"/>
        <v>0.5821573152737316</v>
      </c>
      <c r="N90" s="68">
        <f t="shared" si="17"/>
        <v>0.55964710395090145</v>
      </c>
      <c r="O90" s="69">
        <f t="shared" si="17"/>
        <v>0.53984606275902902</v>
      </c>
      <c r="P90" s="150">
        <f t="shared" si="17"/>
        <v>0.5805498078628436</v>
      </c>
      <c r="R90" s="132" t="s">
        <v>9</v>
      </c>
      <c r="S90" s="68"/>
      <c r="T90" s="69">
        <f t="shared" si="12"/>
        <v>0.58637511978395329</v>
      </c>
      <c r="U90" s="70">
        <f t="shared" si="12"/>
        <v>0.62313855616704439</v>
      </c>
      <c r="V90" s="68"/>
      <c r="W90" s="69">
        <f t="shared" si="13"/>
        <v>0.5764604440612201</v>
      </c>
      <c r="X90" s="70">
        <f t="shared" si="13"/>
        <v>0.61372455848578444</v>
      </c>
      <c r="Y90" s="68"/>
      <c r="Z90" s="69">
        <f t="shared" si="14"/>
        <v>0.57539498630714137</v>
      </c>
      <c r="AA90" s="70">
        <f t="shared" si="14"/>
        <v>0.61292063369695104</v>
      </c>
      <c r="AB90" s="68"/>
      <c r="AC90" s="69">
        <f t="shared" si="15"/>
        <v>0.59322309348718161</v>
      </c>
      <c r="AD90" s="70">
        <f t="shared" si="15"/>
        <v>0.62895842003707769</v>
      </c>
      <c r="AE90" s="47"/>
      <c r="AF90" s="69">
        <f t="shared" ref="AF90:AG90" si="18">AF46/AF68</f>
        <v>0.5889715570190146</v>
      </c>
      <c r="AG90" s="150">
        <f t="shared" si="18"/>
        <v>0.62754202707760331</v>
      </c>
    </row>
    <row r="91" spans="1:33" s="4" customFormat="1" ht="15.95" customHeight="1" x14ac:dyDescent="0.25">
      <c r="A91" s="131" t="s">
        <v>10</v>
      </c>
      <c r="B91" s="52">
        <f t="shared" ref="B91:P91" si="19">B47/B69</f>
        <v>0.38084738828022002</v>
      </c>
      <c r="C91" s="66">
        <f t="shared" si="19"/>
        <v>0.37821889678287346</v>
      </c>
      <c r="D91" s="67">
        <f t="shared" si="19"/>
        <v>0.37871978894180247</v>
      </c>
      <c r="E91" s="52">
        <f t="shared" si="19"/>
        <v>0.38817356027868416</v>
      </c>
      <c r="F91" s="66">
        <f t="shared" si="19"/>
        <v>0.38581291148500368</v>
      </c>
      <c r="G91" s="67">
        <f t="shared" si="19"/>
        <v>0.38583394817933248</v>
      </c>
      <c r="H91" s="52">
        <f t="shared" si="19"/>
        <v>0.39069093112327702</v>
      </c>
      <c r="I91" s="66">
        <f t="shared" si="19"/>
        <v>0.38883769021555892</v>
      </c>
      <c r="J91" s="67">
        <f t="shared" si="19"/>
        <v>0.39029693261995607</v>
      </c>
      <c r="K91" s="52">
        <f t="shared" si="19"/>
        <v>0.41589846056037416</v>
      </c>
      <c r="L91" s="66">
        <f t="shared" si="19"/>
        <v>0.41256270755316893</v>
      </c>
      <c r="M91" s="67">
        <f t="shared" si="19"/>
        <v>0.41558441558441561</v>
      </c>
      <c r="N91" s="52">
        <f t="shared" si="19"/>
        <v>0.40348067015888134</v>
      </c>
      <c r="O91" s="66">
        <f t="shared" si="19"/>
        <v>0.39408667476711218</v>
      </c>
      <c r="P91" s="149">
        <f t="shared" si="19"/>
        <v>0.40170342592004066</v>
      </c>
      <c r="R91" s="131" t="s">
        <v>10</v>
      </c>
      <c r="S91" s="52"/>
      <c r="T91" s="66">
        <f t="shared" si="12"/>
        <v>0.41194797837939906</v>
      </c>
      <c r="U91" s="67">
        <f t="shared" si="12"/>
        <v>0.40832159545688285</v>
      </c>
      <c r="V91" s="52"/>
      <c r="W91" s="66">
        <f t="shared" si="13"/>
        <v>0.40428401609363568</v>
      </c>
      <c r="X91" s="67">
        <f t="shared" si="13"/>
        <v>0.4021526843452975</v>
      </c>
      <c r="Y91" s="52"/>
      <c r="Z91" s="66">
        <f t="shared" si="14"/>
        <v>0.40722425768167414</v>
      </c>
      <c r="AA91" s="67">
        <f t="shared" si="14"/>
        <v>0.40613476008782212</v>
      </c>
      <c r="AB91" s="52"/>
      <c r="AC91" s="66">
        <f t="shared" si="15"/>
        <v>0.44713723827692597</v>
      </c>
      <c r="AD91" s="67">
        <f t="shared" si="15"/>
        <v>0.4487113574893265</v>
      </c>
      <c r="AE91" s="40"/>
      <c r="AF91" s="66">
        <f t="shared" ref="AF91:AG91" si="20">AF47/AF69</f>
        <v>0.43162754945736387</v>
      </c>
      <c r="AG91" s="149">
        <f t="shared" si="20"/>
        <v>0.43557102409243531</v>
      </c>
    </row>
    <row r="92" spans="1:33" s="4" customFormat="1" ht="15.95" customHeight="1" x14ac:dyDescent="0.25">
      <c r="A92" s="133" t="s">
        <v>20</v>
      </c>
      <c r="B92" s="71">
        <f t="shared" ref="B92:P92" si="21">B48/B70</f>
        <v>0.45840675842607825</v>
      </c>
      <c r="C92" s="72">
        <f t="shared" si="21"/>
        <v>0.45799652613212516</v>
      </c>
      <c r="D92" s="73">
        <f t="shared" si="21"/>
        <v>0.44988161010260458</v>
      </c>
      <c r="E92" s="71">
        <f t="shared" si="21"/>
        <v>0.44499368875964457</v>
      </c>
      <c r="F92" s="72">
        <f t="shared" si="21"/>
        <v>0.46052627106950172</v>
      </c>
      <c r="G92" s="73">
        <f t="shared" si="21"/>
        <v>0.4290678601495948</v>
      </c>
      <c r="H92" s="71">
        <f t="shared" si="21"/>
        <v>0.44960404900862211</v>
      </c>
      <c r="I92" s="72">
        <f t="shared" si="21"/>
        <v>0.4286228976962787</v>
      </c>
      <c r="J92" s="73">
        <f t="shared" si="21"/>
        <v>0.45795896516569418</v>
      </c>
      <c r="K92" s="71">
        <f t="shared" si="21"/>
        <v>0.55289448474065961</v>
      </c>
      <c r="L92" s="72">
        <f t="shared" si="21"/>
        <v>0.55057292403451685</v>
      </c>
      <c r="M92" s="73">
        <f t="shared" si="21"/>
        <v>0.55136917176882194</v>
      </c>
      <c r="N92" s="71">
        <f t="shared" si="21"/>
        <v>0.54743266551678382</v>
      </c>
      <c r="O92" s="72">
        <f t="shared" si="21"/>
        <v>0.54418543395232455</v>
      </c>
      <c r="P92" s="151">
        <f t="shared" si="21"/>
        <v>0.53524786780383793</v>
      </c>
      <c r="R92" s="133" t="s">
        <v>20</v>
      </c>
      <c r="S92" s="71"/>
      <c r="T92" s="72"/>
      <c r="U92" s="73"/>
      <c r="V92" s="71"/>
      <c r="W92" s="72"/>
      <c r="X92" s="73"/>
      <c r="Y92" s="71"/>
      <c r="Z92" s="72"/>
      <c r="AA92" s="73"/>
      <c r="AB92" s="71"/>
      <c r="AC92" s="72"/>
      <c r="AD92" s="73"/>
      <c r="AE92" s="56"/>
      <c r="AF92" s="123"/>
      <c r="AG92" s="157"/>
    </row>
    <row r="93" spans="1:33" s="4" customFormat="1" ht="15.95" customHeight="1" x14ac:dyDescent="0.25">
      <c r="A93" s="134" t="s">
        <v>21</v>
      </c>
      <c r="B93" s="74">
        <f t="shared" ref="B93:P93" si="22">B49/B71</f>
        <v>0.44842647763048654</v>
      </c>
      <c r="C93" s="75">
        <f t="shared" si="22"/>
        <v>0.43662945503902095</v>
      </c>
      <c r="D93" s="76">
        <f t="shared" si="22"/>
        <v>0.45828613389298234</v>
      </c>
      <c r="E93" s="74">
        <f t="shared" si="22"/>
        <v>0.44405594853192493</v>
      </c>
      <c r="F93" s="75">
        <f t="shared" si="22"/>
        <v>0.42803068257872001</v>
      </c>
      <c r="G93" s="76">
        <f t="shared" si="22"/>
        <v>0.45791464519133768</v>
      </c>
      <c r="H93" s="74">
        <f t="shared" si="22"/>
        <v>0.42644278767692889</v>
      </c>
      <c r="I93" s="75">
        <f t="shared" si="22"/>
        <v>0.43147236600318833</v>
      </c>
      <c r="J93" s="76">
        <f t="shared" si="22"/>
        <v>0.42040158345304568</v>
      </c>
      <c r="K93" s="74">
        <f t="shared" si="22"/>
        <v>0.44598078275134756</v>
      </c>
      <c r="L93" s="75">
        <f t="shared" si="22"/>
        <v>0.45451317658197887</v>
      </c>
      <c r="M93" s="76">
        <f t="shared" si="22"/>
        <v>0.43288500593938001</v>
      </c>
      <c r="N93" s="74">
        <f t="shared" si="22"/>
        <v>0.43277421291605689</v>
      </c>
      <c r="O93" s="75">
        <f t="shared" si="22"/>
        <v>0.44405674846625764</v>
      </c>
      <c r="P93" s="152">
        <f t="shared" si="22"/>
        <v>0.415069733743887</v>
      </c>
      <c r="R93" s="134" t="s">
        <v>21</v>
      </c>
      <c r="S93" s="74"/>
      <c r="T93" s="75"/>
      <c r="U93" s="76"/>
      <c r="V93" s="74"/>
      <c r="W93" s="75"/>
      <c r="X93" s="76"/>
      <c r="Y93" s="74"/>
      <c r="Z93" s="75"/>
      <c r="AA93" s="76"/>
      <c r="AB93" s="74"/>
      <c r="AC93" s="75"/>
      <c r="AD93" s="76"/>
      <c r="AE93" s="61"/>
      <c r="AF93" s="62"/>
      <c r="AG93" s="158"/>
    </row>
    <row r="94" spans="1:33" s="4" customFormat="1" ht="15.95" customHeight="1" x14ac:dyDescent="0.25">
      <c r="A94" s="135" t="s">
        <v>22</v>
      </c>
      <c r="B94" s="153">
        <f t="shared" ref="B94:P94" si="23">B50/B72</f>
        <v>0.30186816563569785</v>
      </c>
      <c r="C94" s="154">
        <f t="shared" si="23"/>
        <v>0.30757206913349994</v>
      </c>
      <c r="D94" s="155">
        <f t="shared" si="23"/>
        <v>0.29383314327129073</v>
      </c>
      <c r="E94" s="153">
        <f t="shared" si="23"/>
        <v>0.30637231935317083</v>
      </c>
      <c r="F94" s="154">
        <f t="shared" si="23"/>
        <v>0.32489189411951752</v>
      </c>
      <c r="G94" s="155">
        <f t="shared" si="23"/>
        <v>0.30214587763636258</v>
      </c>
      <c r="H94" s="153">
        <f t="shared" si="23"/>
        <v>0.29293290341937167</v>
      </c>
      <c r="I94" s="154">
        <f t="shared" si="23"/>
        <v>0.31543967579835219</v>
      </c>
      <c r="J94" s="155">
        <f t="shared" si="23"/>
        <v>0.28315512108820662</v>
      </c>
      <c r="K94" s="153">
        <f t="shared" si="23"/>
        <v>0.33702795058266888</v>
      </c>
      <c r="L94" s="154">
        <f t="shared" si="23"/>
        <v>0.33751511142537804</v>
      </c>
      <c r="M94" s="155">
        <f t="shared" si="23"/>
        <v>0.33201345425128792</v>
      </c>
      <c r="N94" s="153">
        <f t="shared" si="23"/>
        <v>0.30456423173803526</v>
      </c>
      <c r="O94" s="154">
        <f t="shared" si="23"/>
        <v>0.31103534679291012</v>
      </c>
      <c r="P94" s="156">
        <f t="shared" si="23"/>
        <v>0.30380052282324554</v>
      </c>
      <c r="R94" s="135" t="s">
        <v>22</v>
      </c>
      <c r="S94" s="153"/>
      <c r="T94" s="154"/>
      <c r="U94" s="155"/>
      <c r="V94" s="153"/>
      <c r="W94" s="154"/>
      <c r="X94" s="155"/>
      <c r="Y94" s="153"/>
      <c r="Z94" s="154"/>
      <c r="AA94" s="155"/>
      <c r="AB94" s="153"/>
      <c r="AC94" s="154"/>
      <c r="AD94" s="155"/>
      <c r="AE94" s="139"/>
      <c r="AF94" s="140"/>
      <c r="AG94" s="159"/>
    </row>
    <row r="95" spans="1:33" s="4" customFormat="1" ht="15.95" customHeight="1" x14ac:dyDescent="0.25">
      <c r="A95" s="128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</row>
    <row r="96" spans="1:33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spans="1:33" s="4" customFormat="1" ht="15.95" customHeight="1" x14ac:dyDescent="0.25">
      <c r="A97" s="4" t="s">
        <v>32</v>
      </c>
      <c r="R97" s="4" t="s">
        <v>33</v>
      </c>
    </row>
    <row r="98" spans="1:33" s="4" customFormat="1" ht="15.95" customHeight="1" x14ac:dyDescent="0.25">
      <c r="A98" s="129"/>
      <c r="B98" s="111">
        <v>2014</v>
      </c>
      <c r="C98" s="112"/>
      <c r="D98" s="112"/>
      <c r="E98" s="111">
        <v>2015</v>
      </c>
      <c r="F98" s="112"/>
      <c r="G98" s="112"/>
      <c r="H98" s="111">
        <v>2016</v>
      </c>
      <c r="I98" s="112"/>
      <c r="J98" s="112"/>
      <c r="K98" s="111">
        <v>2017</v>
      </c>
      <c r="L98" s="112"/>
      <c r="M98" s="112"/>
      <c r="N98" s="111">
        <v>2018</v>
      </c>
      <c r="O98" s="112"/>
      <c r="P98" s="113"/>
      <c r="R98" s="129"/>
      <c r="S98" s="111">
        <v>2014</v>
      </c>
      <c r="T98" s="112"/>
      <c r="U98" s="112"/>
      <c r="V98" s="111">
        <v>2015</v>
      </c>
      <c r="W98" s="112"/>
      <c r="X98" s="112"/>
      <c r="Y98" s="111">
        <v>2016</v>
      </c>
      <c r="Z98" s="112"/>
      <c r="AA98" s="112"/>
      <c r="AB98" s="111">
        <v>2017</v>
      </c>
      <c r="AC98" s="112"/>
      <c r="AD98" s="112"/>
      <c r="AE98" s="111">
        <v>2018</v>
      </c>
      <c r="AF98" s="112"/>
      <c r="AG98" s="113"/>
    </row>
    <row r="99" spans="1:33" s="4" customFormat="1" ht="15.95" customHeight="1" x14ac:dyDescent="0.25">
      <c r="A99" s="130"/>
      <c r="B99" s="32" t="s">
        <v>7</v>
      </c>
      <c r="C99" s="33" t="s">
        <v>17</v>
      </c>
      <c r="D99" s="34" t="s">
        <v>18</v>
      </c>
      <c r="E99" s="32" t="s">
        <v>7</v>
      </c>
      <c r="F99" s="33" t="s">
        <v>17</v>
      </c>
      <c r="G99" s="34" t="s">
        <v>18</v>
      </c>
      <c r="H99" s="32" t="s">
        <v>7</v>
      </c>
      <c r="I99" s="33" t="s">
        <v>17</v>
      </c>
      <c r="J99" s="34" t="s">
        <v>18</v>
      </c>
      <c r="K99" s="32" t="s">
        <v>7</v>
      </c>
      <c r="L99" s="33" t="s">
        <v>17</v>
      </c>
      <c r="M99" s="34" t="s">
        <v>18</v>
      </c>
      <c r="N99" s="32" t="s">
        <v>7</v>
      </c>
      <c r="O99" s="33" t="s">
        <v>17</v>
      </c>
      <c r="P99" s="114" t="s">
        <v>18</v>
      </c>
      <c r="R99" s="130"/>
      <c r="S99" s="32" t="s">
        <v>7</v>
      </c>
      <c r="T99" s="33" t="s">
        <v>17</v>
      </c>
      <c r="U99" s="34" t="s">
        <v>18</v>
      </c>
      <c r="V99" s="32" t="s">
        <v>7</v>
      </c>
      <c r="W99" s="33" t="s">
        <v>17</v>
      </c>
      <c r="X99" s="34" t="s">
        <v>18</v>
      </c>
      <c r="Y99" s="32" t="s">
        <v>7</v>
      </c>
      <c r="Z99" s="33" t="s">
        <v>17</v>
      </c>
      <c r="AA99" s="34" t="s">
        <v>18</v>
      </c>
      <c r="AB99" s="32" t="s">
        <v>7</v>
      </c>
      <c r="AC99" s="33" t="s">
        <v>17</v>
      </c>
      <c r="AD99" s="34" t="s">
        <v>18</v>
      </c>
      <c r="AE99" s="32" t="s">
        <v>7</v>
      </c>
      <c r="AF99" s="33" t="s">
        <v>17</v>
      </c>
      <c r="AG99" s="114" t="s">
        <v>18</v>
      </c>
    </row>
    <row r="100" spans="1:33" s="4" customFormat="1" ht="15.95" customHeight="1" x14ac:dyDescent="0.25">
      <c r="A100" s="131" t="s">
        <v>19</v>
      </c>
      <c r="B100" s="52">
        <f t="shared" ref="B100:D105" si="24">B56/B67</f>
        <v>0.12298941221765913</v>
      </c>
      <c r="C100" s="66">
        <f t="shared" si="24"/>
        <v>0.13756982599273376</v>
      </c>
      <c r="D100" s="67">
        <f t="shared" si="24"/>
        <v>5.8790408055113937E-2</v>
      </c>
      <c r="E100" s="52"/>
      <c r="F100" s="66"/>
      <c r="G100" s="67"/>
      <c r="H100" s="52"/>
      <c r="I100" s="66"/>
      <c r="J100" s="67"/>
      <c r="K100" s="52">
        <f t="shared" ref="K100:P105" si="25">K56/K67</f>
        <v>0.12506617257808364</v>
      </c>
      <c r="L100" s="66">
        <f t="shared" si="25"/>
        <v>0.14943055373740019</v>
      </c>
      <c r="M100" s="67">
        <f t="shared" si="25"/>
        <v>7.6028622540250446E-2</v>
      </c>
      <c r="N100" s="52">
        <f t="shared" si="25"/>
        <v>0.12958700933384479</v>
      </c>
      <c r="O100" s="66">
        <f t="shared" si="25"/>
        <v>0.15254775049178249</v>
      </c>
      <c r="P100" s="149">
        <f t="shared" si="25"/>
        <v>8.750492707922744E-2</v>
      </c>
      <c r="R100" s="131" t="s">
        <v>19</v>
      </c>
      <c r="S100" s="52"/>
      <c r="T100" s="66">
        <f t="shared" ref="T100:U102" si="26">T56/T67</f>
        <v>9.2102747147683087E-2</v>
      </c>
      <c r="U100" s="67">
        <f t="shared" si="26"/>
        <v>9.4859565447800748E-2</v>
      </c>
      <c r="V100" s="52"/>
      <c r="W100" s="66">
        <f t="shared" ref="W100:X102" si="27">W56/W67</f>
        <v>0.10640814985211962</v>
      </c>
      <c r="X100" s="67">
        <f t="shared" si="27"/>
        <v>0.1063844600710158</v>
      </c>
      <c r="Y100" s="52"/>
      <c r="Z100" s="66">
        <f t="shared" ref="Z100:AA102" si="28">Z56/Z67</f>
        <v>0.10777256818331903</v>
      </c>
      <c r="AA100" s="67">
        <f t="shared" si="28"/>
        <v>0.10929118088834848</v>
      </c>
      <c r="AB100" s="52"/>
      <c r="AC100" s="66">
        <f t="shared" ref="AC100:AD102" si="29">AC56/AC67</f>
        <v>0.11251472705851551</v>
      </c>
      <c r="AD100" s="67">
        <f t="shared" si="29"/>
        <v>0.11490298610155497</v>
      </c>
      <c r="AE100" s="40"/>
      <c r="AF100" s="66">
        <f t="shared" ref="AF100:AG100" si="30">AF56/AF67</f>
        <v>0.11922965891771606</v>
      </c>
      <c r="AG100" s="149">
        <f t="shared" si="30"/>
        <v>0.11989189712114541</v>
      </c>
    </row>
    <row r="101" spans="1:33" s="4" customFormat="1" ht="15.95" customHeight="1" x14ac:dyDescent="0.25">
      <c r="A101" s="132" t="s">
        <v>9</v>
      </c>
      <c r="B101" s="68">
        <f t="shared" si="24"/>
        <v>0.21155918761277329</v>
      </c>
      <c r="C101" s="69">
        <f t="shared" si="24"/>
        <v>0.20835146789790049</v>
      </c>
      <c r="D101" s="70">
        <f t="shared" si="24"/>
        <v>0.21514515215280028</v>
      </c>
      <c r="E101" s="68"/>
      <c r="F101" s="69"/>
      <c r="G101" s="70"/>
      <c r="H101" s="68"/>
      <c r="I101" s="69"/>
      <c r="J101" s="70"/>
      <c r="K101" s="68">
        <f t="shared" si="25"/>
        <v>0.25394829889211912</v>
      </c>
      <c r="L101" s="69">
        <f t="shared" si="25"/>
        <v>0.25230569211392356</v>
      </c>
      <c r="M101" s="70">
        <f t="shared" si="25"/>
        <v>0.25541977223714579</v>
      </c>
      <c r="N101" s="68">
        <f t="shared" si="25"/>
        <v>0.25784426543920214</v>
      </c>
      <c r="O101" s="69">
        <f t="shared" si="25"/>
        <v>0.25143082691928165</v>
      </c>
      <c r="P101" s="150">
        <f t="shared" si="25"/>
        <v>0.26252586461720367</v>
      </c>
      <c r="R101" s="132" t="s">
        <v>9</v>
      </c>
      <c r="S101" s="68"/>
      <c r="T101" s="69">
        <f t="shared" si="26"/>
        <v>9.0600226500566247E-2</v>
      </c>
      <c r="U101" s="70">
        <f t="shared" si="26"/>
        <v>9.6633214632567174E-2</v>
      </c>
      <c r="V101" s="68"/>
      <c r="W101" s="69">
        <f t="shared" si="27"/>
        <v>0.10295322267730114</v>
      </c>
      <c r="X101" s="70">
        <f t="shared" si="27"/>
        <v>0.10928961748633879</v>
      </c>
      <c r="Y101" s="68"/>
      <c r="Z101" s="69">
        <f t="shared" si="28"/>
        <v>0.10259111017484727</v>
      </c>
      <c r="AA101" s="70">
        <f t="shared" si="28"/>
        <v>0.10854565778822804</v>
      </c>
      <c r="AB101" s="68"/>
      <c r="AC101" s="69">
        <f t="shared" si="29"/>
        <v>0.10413196278389469</v>
      </c>
      <c r="AD101" s="70">
        <f t="shared" si="29"/>
        <v>0.10926563504975219</v>
      </c>
      <c r="AE101" s="47"/>
      <c r="AF101" s="69">
        <f t="shared" ref="AF101:AG101" si="31">AF57/AF68</f>
        <v>0.11104484199185241</v>
      </c>
      <c r="AG101" s="150">
        <f t="shared" si="31"/>
        <v>0.1167000524403201</v>
      </c>
    </row>
    <row r="102" spans="1:33" s="4" customFormat="1" ht="15.95" customHeight="1" x14ac:dyDescent="0.25">
      <c r="A102" s="131" t="s">
        <v>10</v>
      </c>
      <c r="B102" s="52">
        <f t="shared" si="24"/>
        <v>0.42818338864390598</v>
      </c>
      <c r="C102" s="66">
        <f t="shared" si="24"/>
        <v>0.39771520287015838</v>
      </c>
      <c r="D102" s="67">
        <f t="shared" si="24"/>
        <v>0.43895924162139205</v>
      </c>
      <c r="E102" s="52"/>
      <c r="F102" s="66"/>
      <c r="G102" s="67"/>
      <c r="H102" s="52"/>
      <c r="I102" s="66"/>
      <c r="J102" s="67"/>
      <c r="K102" s="52">
        <f t="shared" si="25"/>
        <v>0.49795649607193132</v>
      </c>
      <c r="L102" s="66">
        <f t="shared" si="25"/>
        <v>0.50340328316729077</v>
      </c>
      <c r="M102" s="67">
        <f t="shared" si="25"/>
        <v>0.49491472383038648</v>
      </c>
      <c r="N102" s="52">
        <f t="shared" si="25"/>
        <v>0.42397939304731808</v>
      </c>
      <c r="O102" s="66">
        <f t="shared" si="25"/>
        <v>0.40877998289905942</v>
      </c>
      <c r="P102" s="149">
        <f t="shared" si="25"/>
        <v>0.42856840187292106</v>
      </c>
      <c r="R102" s="131" t="s">
        <v>10</v>
      </c>
      <c r="S102" s="52"/>
      <c r="T102" s="66">
        <f t="shared" si="26"/>
        <v>0.15896806476738973</v>
      </c>
      <c r="U102" s="67">
        <f t="shared" si="26"/>
        <v>0.21005209381358017</v>
      </c>
      <c r="V102" s="52"/>
      <c r="W102" s="66">
        <f t="shared" si="27"/>
        <v>0.20048463789319679</v>
      </c>
      <c r="X102" s="67">
        <f t="shared" si="27"/>
        <v>0.22587995312703441</v>
      </c>
      <c r="Y102" s="52"/>
      <c r="Z102" s="66">
        <f t="shared" si="28"/>
        <v>0.19182269774551011</v>
      </c>
      <c r="AA102" s="67">
        <f t="shared" si="28"/>
        <v>0.23251550742864452</v>
      </c>
      <c r="AB102" s="52"/>
      <c r="AC102" s="66">
        <f t="shared" si="29"/>
        <v>0.18267034079935937</v>
      </c>
      <c r="AD102" s="67">
        <f t="shared" si="29"/>
        <v>0.23050271587276749</v>
      </c>
      <c r="AE102" s="40"/>
      <c r="AF102" s="66">
        <f t="shared" ref="AF102:AG102" si="32">AF58/AF69</f>
        <v>0.224882119277827</v>
      </c>
      <c r="AG102" s="149">
        <f t="shared" si="32"/>
        <v>0.25215896469038401</v>
      </c>
    </row>
    <row r="103" spans="1:33" s="4" customFormat="1" ht="15.95" customHeight="1" x14ac:dyDescent="0.25">
      <c r="A103" s="133" t="s">
        <v>20</v>
      </c>
      <c r="B103" s="71">
        <f t="shared" si="24"/>
        <v>4.7703269603930579E-2</v>
      </c>
      <c r="C103" s="72">
        <f t="shared" si="24"/>
        <v>5.4156103491329113E-2</v>
      </c>
      <c r="D103" s="73">
        <f t="shared" si="24"/>
        <v>3.9781551544160708E-2</v>
      </c>
      <c r="E103" s="71"/>
      <c r="F103" s="72"/>
      <c r="G103" s="73"/>
      <c r="H103" s="71"/>
      <c r="I103" s="72"/>
      <c r="J103" s="73"/>
      <c r="K103" s="71">
        <f t="shared" si="25"/>
        <v>6.8085397563979744E-2</v>
      </c>
      <c r="L103" s="72">
        <f t="shared" si="25"/>
        <v>4.6187579572782571E-2</v>
      </c>
      <c r="M103" s="73">
        <f t="shared" si="25"/>
        <v>8.2823117809325164E-2</v>
      </c>
      <c r="N103" s="71">
        <f t="shared" si="25"/>
        <v>6.4216531776568928E-2</v>
      </c>
      <c r="O103" s="72">
        <f t="shared" si="25"/>
        <v>8.3497958646121431E-2</v>
      </c>
      <c r="P103" s="151">
        <f t="shared" si="25"/>
        <v>4.2044243070362475E-2</v>
      </c>
      <c r="R103" s="133" t="s">
        <v>20</v>
      </c>
      <c r="S103" s="71"/>
      <c r="T103" s="72"/>
      <c r="U103" s="73"/>
      <c r="V103" s="71"/>
      <c r="W103" s="72"/>
      <c r="X103" s="73"/>
      <c r="Y103" s="71"/>
      <c r="Z103" s="72"/>
      <c r="AA103" s="73"/>
      <c r="AB103" s="71"/>
      <c r="AC103" s="72"/>
      <c r="AD103" s="73"/>
      <c r="AE103" s="56"/>
      <c r="AF103" s="123"/>
      <c r="AG103" s="157"/>
    </row>
    <row r="104" spans="1:33" s="4" customFormat="1" ht="15.95" customHeight="1" x14ac:dyDescent="0.25">
      <c r="A104" s="134" t="s">
        <v>21</v>
      </c>
      <c r="B104" s="74">
        <f t="shared" si="24"/>
        <v>0.14249638286649249</v>
      </c>
      <c r="C104" s="75">
        <f t="shared" si="24"/>
        <v>0.14170996775229072</v>
      </c>
      <c r="D104" s="76">
        <f t="shared" si="24"/>
        <v>0.14096302929133053</v>
      </c>
      <c r="E104" s="74"/>
      <c r="F104" s="75"/>
      <c r="G104" s="76"/>
      <c r="H104" s="74"/>
      <c r="I104" s="75"/>
      <c r="J104" s="76"/>
      <c r="K104" s="74">
        <f t="shared" si="25"/>
        <v>0.15713616123740332</v>
      </c>
      <c r="L104" s="75">
        <f t="shared" si="25"/>
        <v>0.1654962916206407</v>
      </c>
      <c r="M104" s="76">
        <f t="shared" si="25"/>
        <v>0.14197034141855386</v>
      </c>
      <c r="N104" s="74">
        <f t="shared" si="25"/>
        <v>0.15452737438553041</v>
      </c>
      <c r="O104" s="75">
        <f t="shared" si="25"/>
        <v>0.1905674846625767</v>
      </c>
      <c r="P104" s="152">
        <f t="shared" si="25"/>
        <v>0.12736823039304473</v>
      </c>
      <c r="R104" s="134" t="s">
        <v>21</v>
      </c>
      <c r="S104" s="74"/>
      <c r="T104" s="75"/>
      <c r="U104" s="76"/>
      <c r="V104" s="74"/>
      <c r="W104" s="75"/>
      <c r="X104" s="76"/>
      <c r="Y104" s="74"/>
      <c r="Z104" s="75"/>
      <c r="AA104" s="76"/>
      <c r="AB104" s="74"/>
      <c r="AC104" s="75"/>
      <c r="AD104" s="76"/>
      <c r="AE104" s="61"/>
      <c r="AF104" s="62"/>
      <c r="AG104" s="158"/>
    </row>
    <row r="105" spans="1:33" s="4" customFormat="1" ht="15.95" customHeight="1" x14ac:dyDescent="0.25">
      <c r="A105" s="135" t="s">
        <v>22</v>
      </c>
      <c r="B105" s="153">
        <f t="shared" si="24"/>
        <v>0.4780325950012147</v>
      </c>
      <c r="C105" s="154">
        <f t="shared" si="24"/>
        <v>0.38616701273496135</v>
      </c>
      <c r="D105" s="155">
        <f t="shared" si="24"/>
        <v>0.51572604506861108</v>
      </c>
      <c r="E105" s="153"/>
      <c r="F105" s="154"/>
      <c r="G105" s="155"/>
      <c r="H105" s="153"/>
      <c r="I105" s="154"/>
      <c r="J105" s="155"/>
      <c r="K105" s="153">
        <f t="shared" si="25"/>
        <v>0.3332603171821607</v>
      </c>
      <c r="L105" s="154">
        <f t="shared" si="25"/>
        <v>0.26710157158823933</v>
      </c>
      <c r="M105" s="155">
        <f t="shared" si="25"/>
        <v>0.39051390130710606</v>
      </c>
      <c r="N105" s="153">
        <f t="shared" si="25"/>
        <v>0.34438287153652392</v>
      </c>
      <c r="O105" s="154">
        <f t="shared" si="25"/>
        <v>0.33631826490583089</v>
      </c>
      <c r="P105" s="156">
        <f t="shared" si="25"/>
        <v>0.34832093303840739</v>
      </c>
      <c r="R105" s="135" t="s">
        <v>22</v>
      </c>
      <c r="S105" s="153"/>
      <c r="T105" s="154"/>
      <c r="U105" s="155"/>
      <c r="V105" s="153"/>
      <c r="W105" s="154"/>
      <c r="X105" s="155"/>
      <c r="Y105" s="153"/>
      <c r="Z105" s="154"/>
      <c r="AA105" s="155"/>
      <c r="AB105" s="153"/>
      <c r="AC105" s="154"/>
      <c r="AD105" s="155"/>
      <c r="AE105" s="139"/>
      <c r="AF105" s="140"/>
      <c r="AG105" s="159"/>
    </row>
    <row r="106" spans="1:33" s="4" customFormat="1" ht="15.95" customHeight="1" x14ac:dyDescent="0.25">
      <c r="A106" s="128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</row>
  </sheetData>
  <mergeCells count="6">
    <mergeCell ref="D21:G21"/>
    <mergeCell ref="D12:G12"/>
    <mergeCell ref="D3:G3"/>
    <mergeCell ref="H12:K12"/>
    <mergeCell ref="H3:K3"/>
    <mergeCell ref="H21:K21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workbookViewId="0">
      <selection activeCell="M6" sqref="M6"/>
    </sheetView>
  </sheetViews>
  <sheetFormatPr defaultColWidth="8.85546875" defaultRowHeight="15" customHeight="1" x14ac:dyDescent="0.25"/>
  <cols>
    <col min="1" max="1" width="15.7109375" style="77" customWidth="1"/>
    <col min="2" max="2" width="9.42578125" style="77" customWidth="1"/>
    <col min="3" max="3" width="8.85546875" style="77" customWidth="1"/>
    <col min="4" max="4" width="11.42578125" style="77" customWidth="1"/>
    <col min="5" max="5" width="13.28515625" style="77" customWidth="1"/>
    <col min="6" max="6" width="11.42578125" style="77" customWidth="1"/>
    <col min="7" max="7" width="15.7109375" style="77" customWidth="1"/>
    <col min="8" max="8" width="10.28515625" style="77" customWidth="1"/>
    <col min="9" max="9" width="12" style="77" customWidth="1"/>
    <col min="10" max="10" width="16.42578125" style="77" customWidth="1"/>
    <col min="11" max="11" width="8.85546875" style="77" customWidth="1"/>
    <col min="12" max="12" width="10.7109375" style="77" customWidth="1"/>
    <col min="13" max="13" width="8.85546875" style="77" customWidth="1"/>
    <col min="14" max="14" width="11.42578125" style="77" customWidth="1"/>
    <col min="15" max="20" width="8.85546875" style="77" customWidth="1"/>
    <col min="21" max="16384" width="8.85546875" style="77"/>
  </cols>
  <sheetData>
    <row r="1" spans="1:19" ht="15.95" customHeight="1" x14ac:dyDescent="0.25">
      <c r="A1" s="78"/>
      <c r="B1" s="31" t="s">
        <v>34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15.95" customHeight="1" x14ac:dyDescent="0.25">
      <c r="A2" s="78"/>
      <c r="B2" s="33" t="s">
        <v>56</v>
      </c>
      <c r="C2" s="79"/>
      <c r="D2" s="79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5.95" customHeight="1" x14ac:dyDescent="0.25">
      <c r="A3" s="80"/>
      <c r="B3" s="9" t="s">
        <v>35</v>
      </c>
      <c r="C3" s="9"/>
      <c r="D3" s="9"/>
      <c r="E3" s="81" t="s">
        <v>36</v>
      </c>
      <c r="F3" s="81"/>
      <c r="G3" s="81"/>
      <c r="H3" s="81"/>
      <c r="I3" s="82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19" ht="15.95" customHeight="1" x14ac:dyDescent="0.25">
      <c r="A4" s="83" t="s">
        <v>37</v>
      </c>
      <c r="B4" s="9" t="s">
        <v>38</v>
      </c>
      <c r="C4" s="9" t="s">
        <v>39</v>
      </c>
      <c r="D4" s="9"/>
      <c r="E4" s="9" t="s">
        <v>40</v>
      </c>
      <c r="F4" s="9" t="s">
        <v>41</v>
      </c>
      <c r="G4" s="9" t="s">
        <v>42</v>
      </c>
      <c r="H4" s="9" t="s">
        <v>43</v>
      </c>
      <c r="I4" s="84" t="s">
        <v>44</v>
      </c>
      <c r="J4" s="78"/>
      <c r="K4" s="78"/>
      <c r="L4" s="78"/>
      <c r="M4" s="78"/>
      <c r="N4" s="78"/>
      <c r="O4" s="78"/>
      <c r="P4" s="78"/>
      <c r="Q4" s="78"/>
      <c r="R4" s="78"/>
      <c r="S4" s="78"/>
    </row>
    <row r="5" spans="1:19" ht="15.95" customHeight="1" x14ac:dyDescent="0.25">
      <c r="A5" s="85"/>
      <c r="B5" s="85"/>
      <c r="C5" s="85"/>
      <c r="D5" s="85"/>
      <c r="E5" s="85"/>
      <c r="F5" s="85"/>
      <c r="G5" s="85"/>
      <c r="H5" s="85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1:19" ht="15.95" customHeight="1" x14ac:dyDescent="0.25">
      <c r="A6" s="31" t="s">
        <v>45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</row>
    <row r="7" spans="1:19" ht="15.95" customHeight="1" x14ac:dyDescent="0.2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1:19" ht="15.95" customHeight="1" x14ac:dyDescent="0.25">
      <c r="A8" s="79"/>
      <c r="B8" s="33"/>
      <c r="C8" s="79"/>
      <c r="D8" s="79"/>
      <c r="E8" s="79"/>
      <c r="F8" s="79"/>
      <c r="G8" s="79"/>
      <c r="H8" s="79"/>
      <c r="I8" s="79"/>
      <c r="J8" s="78"/>
      <c r="K8" s="78"/>
      <c r="L8" s="78"/>
      <c r="M8" s="78"/>
      <c r="N8" s="78"/>
      <c r="O8" s="78"/>
      <c r="P8" s="78"/>
      <c r="Q8" s="78"/>
      <c r="R8" s="78"/>
      <c r="S8" s="78"/>
    </row>
    <row r="9" spans="1:19" ht="15.95" customHeight="1" x14ac:dyDescent="0.25">
      <c r="A9" s="86" t="s">
        <v>46</v>
      </c>
      <c r="B9" s="87" t="s">
        <v>47</v>
      </c>
      <c r="C9" s="87" t="s">
        <v>48</v>
      </c>
      <c r="D9" s="87" t="s">
        <v>49</v>
      </c>
      <c r="E9" s="87" t="s">
        <v>50</v>
      </c>
      <c r="F9" s="87" t="s">
        <v>51</v>
      </c>
      <c r="G9" s="87" t="s">
        <v>52</v>
      </c>
      <c r="H9" s="87"/>
      <c r="I9" s="87"/>
      <c r="J9" s="88"/>
      <c r="K9" s="78"/>
      <c r="L9" s="78"/>
      <c r="M9" s="78"/>
      <c r="N9" s="78"/>
      <c r="O9" s="78"/>
      <c r="P9" s="78"/>
      <c r="Q9" s="78"/>
      <c r="R9" s="78"/>
      <c r="S9" s="78"/>
    </row>
    <row r="10" spans="1:19" ht="15.95" customHeight="1" x14ac:dyDescent="0.25">
      <c r="A10" s="85"/>
      <c r="B10" s="85"/>
      <c r="C10" s="85"/>
      <c r="D10" s="85"/>
      <c r="E10" s="85"/>
      <c r="F10" s="85"/>
      <c r="G10" s="85"/>
      <c r="H10" s="85"/>
      <c r="I10" s="85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spans="1:19" ht="15.95" customHeight="1" x14ac:dyDescent="0.25">
      <c r="A11" s="31" t="s">
        <v>55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</row>
    <row r="12" spans="1:19" ht="15.95" customHeight="1" x14ac:dyDescent="0.25">
      <c r="A12" s="31" t="s">
        <v>57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</row>
    <row r="13" spans="1:19" ht="15.95" customHeight="1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</row>
    <row r="14" spans="1:19" ht="15.95" customHeight="1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</row>
    <row r="15" spans="1:19" ht="15.95" customHeight="1" x14ac:dyDescent="0.25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</row>
    <row r="16" spans="1:19" ht="15.95" customHeight="1" x14ac:dyDescent="0.2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Sammanställning 65 år</vt:lpstr>
      <vt:lpstr>Beskrivning av filerna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Erik Ferm</cp:lastModifiedBy>
  <dcterms:modified xsi:type="dcterms:W3CDTF">2020-04-27T11:37:07Z</dcterms:modified>
</cp:coreProperties>
</file>