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F:\20-Linje lokalt\26-Analysavd\00-Avdelningsgemensamt\15-Rapporter-mm\2021\Livsinkomstprofiler 2021\Slutrapport\"/>
    </mc:Choice>
  </mc:AlternateContent>
  <xr:revisionPtr revIDLastSave="0" documentId="13_ncr:1_{B007DD1E-61FC-4B28-B844-66A13275AB4D}" xr6:coauthVersionLast="36" xr6:coauthVersionMax="36" xr10:uidLastSave="{00000000-0000-0000-0000-000000000000}"/>
  <bookViews>
    <workbookView xWindow="0" yWindow="45" windowWidth="4275" windowHeight="9225" xr2:uid="{00000000-000D-0000-FFFF-FFFF00000000}"/>
  </bookViews>
  <sheets>
    <sheet name="Sammanställning 65 år" sheetId="1" r:id="rId1"/>
    <sheet name="Beskrivning av filerna" sheetId="2" r:id="rId2"/>
  </sheets>
  <calcPr calcId="191029"/>
</workbook>
</file>

<file path=xl/calcChain.xml><?xml version="1.0" encoding="utf-8"?>
<calcChain xmlns="http://schemas.openxmlformats.org/spreadsheetml/2006/main">
  <c r="C27" i="1" l="1"/>
  <c r="C26" i="1"/>
  <c r="C25" i="1"/>
  <c r="AF83" i="1" l="1"/>
  <c r="AF82" i="1"/>
  <c r="AF81" i="1"/>
  <c r="M83" i="1"/>
  <c r="D10" i="1" l="1"/>
  <c r="H10" i="1" s="1"/>
  <c r="H20" i="1"/>
  <c r="H30" i="1"/>
  <c r="D30" i="1"/>
  <c r="C30" i="1" s="1"/>
  <c r="D20" i="1"/>
  <c r="C20" i="1" s="1"/>
  <c r="Q104" i="1"/>
  <c r="D9" i="1"/>
  <c r="H9" i="1" s="1"/>
  <c r="S81" i="1" l="1"/>
  <c r="AM105" i="1"/>
  <c r="AL105" i="1"/>
  <c r="AM104" i="1"/>
  <c r="AL104" i="1"/>
  <c r="AM103" i="1"/>
  <c r="AL103" i="1"/>
  <c r="AM94" i="1"/>
  <c r="AL94" i="1"/>
  <c r="AM93" i="1"/>
  <c r="AL93" i="1"/>
  <c r="AM92" i="1"/>
  <c r="AL92" i="1"/>
  <c r="AM83" i="1"/>
  <c r="AL83" i="1"/>
  <c r="AM82" i="1"/>
  <c r="AL82" i="1"/>
  <c r="AM81" i="1"/>
  <c r="AL81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S103" i="1"/>
  <c r="R103" i="1"/>
  <c r="Q103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R81" i="1"/>
  <c r="Q81" i="1"/>
  <c r="AJ105" i="1" l="1"/>
  <c r="AI105" i="1"/>
  <c r="AJ104" i="1"/>
  <c r="AI104" i="1"/>
  <c r="AJ103" i="1"/>
  <c r="AI103" i="1"/>
  <c r="AJ94" i="1"/>
  <c r="AI94" i="1"/>
  <c r="AJ93" i="1"/>
  <c r="AI93" i="1"/>
  <c r="AJ92" i="1"/>
  <c r="AI92" i="1"/>
  <c r="AJ83" i="1"/>
  <c r="AJ81" i="1"/>
  <c r="AJ82" i="1"/>
  <c r="AI82" i="1"/>
  <c r="AI83" i="1"/>
  <c r="AI81" i="1"/>
  <c r="P108" i="1" l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N81" i="1"/>
  <c r="O81" i="1"/>
  <c r="P81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K82" i="1"/>
  <c r="M108" i="1"/>
  <c r="L108" i="1"/>
  <c r="K108" i="1"/>
  <c r="D108" i="1"/>
  <c r="C108" i="1"/>
  <c r="B108" i="1"/>
  <c r="M107" i="1"/>
  <c r="L107" i="1"/>
  <c r="K107" i="1"/>
  <c r="D107" i="1"/>
  <c r="C107" i="1"/>
  <c r="B107" i="1"/>
  <c r="M106" i="1"/>
  <c r="L106" i="1"/>
  <c r="K106" i="1"/>
  <c r="D106" i="1"/>
  <c r="C106" i="1"/>
  <c r="B106" i="1"/>
  <c r="AG105" i="1"/>
  <c r="AF105" i="1"/>
  <c r="AD105" i="1"/>
  <c r="AC105" i="1"/>
  <c r="AA105" i="1"/>
  <c r="Z105" i="1"/>
  <c r="X105" i="1"/>
  <c r="W105" i="1"/>
  <c r="M105" i="1"/>
  <c r="L105" i="1"/>
  <c r="K105" i="1"/>
  <c r="D105" i="1"/>
  <c r="C105" i="1"/>
  <c r="B105" i="1"/>
  <c r="AG104" i="1"/>
  <c r="AF104" i="1"/>
  <c r="AD104" i="1"/>
  <c r="AC104" i="1"/>
  <c r="AA104" i="1"/>
  <c r="Z104" i="1"/>
  <c r="X104" i="1"/>
  <c r="W104" i="1"/>
  <c r="M104" i="1"/>
  <c r="L104" i="1"/>
  <c r="K104" i="1"/>
  <c r="D104" i="1"/>
  <c r="C104" i="1"/>
  <c r="B104" i="1"/>
  <c r="AG103" i="1"/>
  <c r="AF103" i="1"/>
  <c r="AD103" i="1"/>
  <c r="AC103" i="1"/>
  <c r="AA103" i="1"/>
  <c r="Z103" i="1"/>
  <c r="X103" i="1"/>
  <c r="W103" i="1"/>
  <c r="M103" i="1"/>
  <c r="L103" i="1"/>
  <c r="K103" i="1"/>
  <c r="D103" i="1"/>
  <c r="C103" i="1"/>
  <c r="B103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AG94" i="1"/>
  <c r="AF94" i="1"/>
  <c r="AD94" i="1"/>
  <c r="AC94" i="1"/>
  <c r="AA94" i="1"/>
  <c r="Z94" i="1"/>
  <c r="X94" i="1"/>
  <c r="W94" i="1"/>
  <c r="M94" i="1"/>
  <c r="L94" i="1"/>
  <c r="K94" i="1"/>
  <c r="J94" i="1"/>
  <c r="I94" i="1"/>
  <c r="H94" i="1"/>
  <c r="G94" i="1"/>
  <c r="F94" i="1"/>
  <c r="E94" i="1"/>
  <c r="D94" i="1"/>
  <c r="C94" i="1"/>
  <c r="B94" i="1"/>
  <c r="AG93" i="1"/>
  <c r="AF93" i="1"/>
  <c r="AD93" i="1"/>
  <c r="AC93" i="1"/>
  <c r="AA93" i="1"/>
  <c r="Z93" i="1"/>
  <c r="X93" i="1"/>
  <c r="W93" i="1"/>
  <c r="M93" i="1"/>
  <c r="L93" i="1"/>
  <c r="K93" i="1"/>
  <c r="J93" i="1"/>
  <c r="I93" i="1"/>
  <c r="H93" i="1"/>
  <c r="G93" i="1"/>
  <c r="F93" i="1"/>
  <c r="E93" i="1"/>
  <c r="D93" i="1"/>
  <c r="C93" i="1"/>
  <c r="B93" i="1"/>
  <c r="AG92" i="1"/>
  <c r="AF92" i="1"/>
  <c r="AD92" i="1"/>
  <c r="AC92" i="1"/>
  <c r="AA92" i="1"/>
  <c r="Z92" i="1"/>
  <c r="X92" i="1"/>
  <c r="W92" i="1"/>
  <c r="M92" i="1"/>
  <c r="L92" i="1"/>
  <c r="K92" i="1"/>
  <c r="J92" i="1"/>
  <c r="I92" i="1"/>
  <c r="H92" i="1"/>
  <c r="G92" i="1"/>
  <c r="F92" i="1"/>
  <c r="E92" i="1"/>
  <c r="D92" i="1"/>
  <c r="C92" i="1"/>
  <c r="B92" i="1"/>
  <c r="M86" i="1"/>
  <c r="L86" i="1"/>
  <c r="K86" i="1"/>
  <c r="D86" i="1"/>
  <c r="C86" i="1"/>
  <c r="B86" i="1"/>
  <c r="M85" i="1"/>
  <c r="L85" i="1"/>
  <c r="K85" i="1"/>
  <c r="D85" i="1"/>
  <c r="C85" i="1"/>
  <c r="B85" i="1"/>
  <c r="M84" i="1"/>
  <c r="L84" i="1"/>
  <c r="K84" i="1"/>
  <c r="D84" i="1"/>
  <c r="C84" i="1"/>
  <c r="B84" i="1"/>
  <c r="AG83" i="1"/>
  <c r="AD83" i="1"/>
  <c r="AC83" i="1"/>
  <c r="AA83" i="1"/>
  <c r="Z83" i="1"/>
  <c r="X83" i="1"/>
  <c r="W83" i="1"/>
  <c r="L83" i="1"/>
  <c r="K83" i="1"/>
  <c r="D83" i="1"/>
  <c r="C83" i="1"/>
  <c r="B83" i="1"/>
  <c r="AG82" i="1"/>
  <c r="AD82" i="1"/>
  <c r="AC82" i="1"/>
  <c r="AA82" i="1"/>
  <c r="Z82" i="1"/>
  <c r="X82" i="1"/>
  <c r="W82" i="1"/>
  <c r="M82" i="1"/>
  <c r="L82" i="1"/>
  <c r="D82" i="1"/>
  <c r="C82" i="1"/>
  <c r="B82" i="1"/>
  <c r="AG81" i="1"/>
  <c r="AD81" i="1"/>
  <c r="AC81" i="1"/>
  <c r="AA81" i="1"/>
  <c r="Z81" i="1"/>
  <c r="X81" i="1"/>
  <c r="W81" i="1"/>
  <c r="M81" i="1"/>
  <c r="L81" i="1"/>
  <c r="K81" i="1"/>
  <c r="D81" i="1"/>
  <c r="C81" i="1"/>
  <c r="B81" i="1"/>
  <c r="H29" i="1"/>
  <c r="D29" i="1"/>
  <c r="H28" i="1"/>
  <c r="D28" i="1"/>
  <c r="C28" i="1" s="1"/>
  <c r="H19" i="1"/>
  <c r="D19" i="1"/>
  <c r="C19" i="1" s="1"/>
  <c r="H18" i="1"/>
  <c r="D18" i="1"/>
  <c r="C18" i="1" s="1"/>
  <c r="H17" i="1"/>
  <c r="D17" i="1"/>
  <c r="H16" i="1"/>
  <c r="D16" i="1"/>
  <c r="C16" i="1" s="1"/>
  <c r="H15" i="1"/>
  <c r="D15" i="1"/>
  <c r="C15" i="1" s="1"/>
  <c r="H8" i="1"/>
  <c r="D8" i="1"/>
  <c r="H7" i="1"/>
  <c r="D7" i="1"/>
  <c r="H6" i="1"/>
  <c r="D6" i="1"/>
  <c r="H5" i="1"/>
  <c r="D5" i="1"/>
  <c r="C17" i="1" l="1"/>
  <c r="C29" i="1"/>
</calcChain>
</file>

<file path=xl/sharedStrings.xml><?xml version="1.0" encoding="utf-8"?>
<sst xmlns="http://schemas.openxmlformats.org/spreadsheetml/2006/main" count="420" uniqueCount="59">
  <si>
    <t>(Alla beräkningar avser medianvärdet)</t>
  </si>
  <si>
    <t>Antal personer som tog ut hel allmän pension vid 65 års ålder</t>
  </si>
  <si>
    <t>År</t>
  </si>
  <si>
    <t>Antal personer</t>
  </si>
  <si>
    <t>Varav folkbokförda
 i Sverige 31/12
 (t-1 och t+1)</t>
  </si>
  <si>
    <t>Varav hade intjänande vid 30 års ålder</t>
  </si>
  <si>
    <t>Varav hade inget intjänande vid 30 års ålder</t>
  </si>
  <si>
    <t>Totalt</t>
  </si>
  <si>
    <t>Med GARP</t>
  </si>
  <si>
    <t>Medel</t>
  </si>
  <si>
    <t>Hög</t>
  </si>
  <si>
    <t>Kvinna</t>
  </si>
  <si>
    <t>Man</t>
  </si>
  <si>
    <t>Beräkningar gjorda utifrån faktiska utbetalningar och faktiskt intjänande</t>
  </si>
  <si>
    <t>*t=pensioneringsåret</t>
  </si>
  <si>
    <t>Faktisk total pension per månad (median)</t>
  </si>
  <si>
    <t>Beräknad total pension per månad</t>
  </si>
  <si>
    <t>Kvinnor</t>
  </si>
  <si>
    <t>Män</t>
  </si>
  <si>
    <t>GARP</t>
  </si>
  <si>
    <t>GARP_noll30</t>
  </si>
  <si>
    <t>Medel_noll30</t>
  </si>
  <si>
    <t>Hög_noll30</t>
  </si>
  <si>
    <t>Faktisk allmän pension per månad (median)</t>
  </si>
  <si>
    <t>Beräknad allmän pension per månad</t>
  </si>
  <si>
    <t>Faktisk tjänstepension per månad (median)</t>
  </si>
  <si>
    <t>Beräknad tjänstepension per månad</t>
  </si>
  <si>
    <t>Faktisk medelinkomst per månad mellan 60 till 64 år (medianinkomst vid 60 år+ 64 år genom 2). Prisnivåerna är justerade till t+1 för att kunna jämföras med utbetald pension</t>
  </si>
  <si>
    <t>Faktisk kompensationsgrad, utifrån medianinkomst och medianpension</t>
  </si>
  <si>
    <t>Beräknad kompensationsgrad, utifrån medianinkomst</t>
  </si>
  <si>
    <t>Faktisk kompensationsgrad allmän pension,  utifrån medianinkomst och medianpension</t>
  </si>
  <si>
    <t>Beräknad kompensationsgrad allmän pension,  utifrån medianinkomst</t>
  </si>
  <si>
    <t>Faktisk kompensationsgrad tjänstepension,  utifrån medianinkomst och medianpension</t>
  </si>
  <si>
    <t>Beräknad kompensationsgrad tjänstepension,  utifrån medianinkomst</t>
  </si>
  <si>
    <t>Avgränsande</t>
  </si>
  <si>
    <t>t</t>
  </si>
  <si>
    <t>t+1</t>
  </si>
  <si>
    <t>Utbetalningfilen</t>
  </si>
  <si>
    <t>Tjp bolag</t>
  </si>
  <si>
    <t>Tjp arbetgivare</t>
  </si>
  <si>
    <t>G38</t>
  </si>
  <si>
    <t>I38</t>
  </si>
  <si>
    <t>PFO</t>
  </si>
  <si>
    <t>T38</t>
  </si>
  <si>
    <t>Kön</t>
  </si>
  <si>
    <t>Grupper skapade utifrån ovan, en rad per individ</t>
  </si>
  <si>
    <t>Intjänandefilen</t>
  </si>
  <si>
    <t>PGI</t>
  </si>
  <si>
    <t>PGBSA</t>
  </si>
  <si>
    <t>PBG Barnår</t>
  </si>
  <si>
    <t>PGB plikt</t>
  </si>
  <si>
    <t>PGB Studier</t>
  </si>
  <si>
    <t>Otakad inkomst</t>
  </si>
  <si>
    <t>*Höginkomsttagarnas lön underskattades 2017</t>
  </si>
  <si>
    <t>Pedal (helt uttag från 65 år under 2014-2018)</t>
  </si>
  <si>
    <t>Beräkningar gjorda i typfallsmodellen version 3.3 - version 3.8. -  version 4.0 (2021) Pensionen beräknad med referensår som t+1 (för löner och prisnivå)</t>
  </si>
  <si>
    <t>Intjänande ihopkopplat med grupp, rader från 1960-2018 per individ</t>
  </si>
  <si>
    <t>Medianer per år skapade utifrån intjänandefilen per grupp, en rad per år  från 1960-2018</t>
  </si>
  <si>
    <t>SAF-LO använt för låg och medelpension men ITP2 använt för höginkomsttagare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</si>
</sst>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#,##0&quot;%&quot;"/>
    <numFmt numFmtId="165" formatCode="#,##0&quot; kr&quot;"/>
    <numFmt numFmtId="166" formatCode="0.0%"/>
    <numFmt numFmtId="167" formatCode="_-* #,##0\ &quot;kr&quot;_-;\-* #,##0\ &quot;kr&quot;_-;_-* &quot;-&quot;??\ &quot;kr&quot;_-;_-@_-"/>
  </numFmts>
  <fonts count="5" x14ac:knownFonts="1">
    <font>
      <sz val="11"/>
      <color indexed="8"/>
      <name val="Calibri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4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" xfId="0" applyNumberFormat="1" applyFont="1" applyBorder="1" applyAlignment="1"/>
    <xf numFmtId="49" fontId="1" fillId="2" borderId="3" xfId="0" applyNumberFormat="1" applyFont="1" applyFill="1" applyBorder="1" applyAlignment="1"/>
    <xf numFmtId="1" fontId="0" fillId="2" borderId="3" xfId="0" applyNumberFormat="1" applyFont="1" applyFill="1" applyBorder="1" applyAlignment="1"/>
    <xf numFmtId="49" fontId="2" fillId="2" borderId="3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3" borderId="5" xfId="0" applyNumberFormat="1" applyFont="1" applyFill="1" applyBorder="1" applyAlignment="1"/>
    <xf numFmtId="49" fontId="0" fillId="4" borderId="5" xfId="0" applyNumberFormat="1" applyFont="1" applyFill="1" applyBorder="1" applyAlignment="1">
      <alignment wrapText="1"/>
    </xf>
    <xf numFmtId="49" fontId="0" fillId="5" borderId="5" xfId="0" applyNumberFormat="1" applyFont="1" applyFill="1" applyBorder="1" applyAlignment="1"/>
    <xf numFmtId="0" fontId="0" fillId="5" borderId="5" xfId="0" applyFont="1" applyFill="1" applyBorder="1" applyAlignment="1"/>
    <xf numFmtId="49" fontId="0" fillId="6" borderId="5" xfId="0" applyNumberFormat="1" applyFont="1" applyFill="1" applyBorder="1" applyAlignment="1"/>
    <xf numFmtId="0" fontId="0" fillId="6" borderId="5" xfId="0" applyFont="1" applyFill="1" applyBorder="1" applyAlignment="1"/>
    <xf numFmtId="49" fontId="0" fillId="4" borderId="5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3" borderId="5" xfId="0" applyFont="1" applyFill="1" applyBorder="1" applyAlignment="1"/>
    <xf numFmtId="0" fontId="0" fillId="4" borderId="5" xfId="0" applyFont="1" applyFill="1" applyBorder="1" applyAlignment="1"/>
    <xf numFmtId="0" fontId="2" fillId="2" borderId="3" xfId="0" applyFont="1" applyFill="1" applyBorder="1" applyAlignment="1"/>
    <xf numFmtId="0" fontId="0" fillId="2" borderId="3" xfId="0" applyFont="1" applyFill="1" applyBorder="1" applyAlignment="1">
      <alignment horizontal="right"/>
    </xf>
    <xf numFmtId="164" fontId="0" fillId="2" borderId="3" xfId="0" applyNumberFormat="1" applyFont="1" applyFill="1" applyBorder="1" applyAlignment="1"/>
    <xf numFmtId="49" fontId="0" fillId="2" borderId="3" xfId="0" applyNumberFormat="1" applyFont="1" applyFill="1" applyBorder="1" applyAlignment="1"/>
    <xf numFmtId="49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0" fillId="2" borderId="8" xfId="0" applyNumberFormat="1" applyFont="1" applyFill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49" fontId="0" fillId="2" borderId="11" xfId="0" applyNumberFormat="1" applyFont="1" applyFill="1" applyBorder="1" applyAlignment="1"/>
    <xf numFmtId="49" fontId="0" fillId="5" borderId="12" xfId="0" applyNumberFormat="1" applyFont="1" applyFill="1" applyBorder="1" applyAlignment="1"/>
    <xf numFmtId="164" fontId="0" fillId="5" borderId="13" xfId="0" applyNumberFormat="1" applyFont="1" applyFill="1" applyBorder="1" applyAlignment="1"/>
    <xf numFmtId="164" fontId="0" fillId="5" borderId="5" xfId="0" applyNumberFormat="1" applyFont="1" applyFill="1" applyBorder="1" applyAlignment="1"/>
    <xf numFmtId="164" fontId="0" fillId="5" borderId="14" xfId="0" applyNumberFormat="1" applyFont="1" applyFill="1" applyBorder="1" applyAlignment="1"/>
    <xf numFmtId="165" fontId="0" fillId="5" borderId="5" xfId="0" applyNumberFormat="1" applyFont="1" applyFill="1" applyBorder="1" applyAlignment="1"/>
    <xf numFmtId="165" fontId="0" fillId="5" borderId="14" xfId="0" applyNumberFormat="1" applyFont="1" applyFill="1" applyBorder="1" applyAlignment="1"/>
    <xf numFmtId="165" fontId="0" fillId="5" borderId="13" xfId="0" applyNumberFormat="1" applyFont="1" applyFill="1" applyBorder="1" applyAlignment="1"/>
    <xf numFmtId="165" fontId="0" fillId="5" borderId="15" xfId="0" applyNumberFormat="1" applyFont="1" applyFill="1" applyBorder="1" applyAlignment="1"/>
    <xf numFmtId="49" fontId="0" fillId="7" borderId="12" xfId="0" applyNumberFormat="1" applyFont="1" applyFill="1" applyBorder="1" applyAlignment="1"/>
    <xf numFmtId="164" fontId="0" fillId="7" borderId="13" xfId="0" applyNumberFormat="1" applyFont="1" applyFill="1" applyBorder="1" applyAlignment="1"/>
    <xf numFmtId="164" fontId="0" fillId="7" borderId="5" xfId="0" applyNumberFormat="1" applyFont="1" applyFill="1" applyBorder="1" applyAlignment="1"/>
    <xf numFmtId="164" fontId="0" fillId="7" borderId="14" xfId="0" applyNumberFormat="1" applyFont="1" applyFill="1" applyBorder="1" applyAlignment="1"/>
    <xf numFmtId="0" fontId="0" fillId="7" borderId="13" xfId="0" applyFont="1" applyFill="1" applyBorder="1" applyAlignment="1"/>
    <xf numFmtId="0" fontId="0" fillId="7" borderId="5" xfId="0" applyFont="1" applyFill="1" applyBorder="1" applyAlignment="1"/>
    <xf numFmtId="0" fontId="0" fillId="7" borderId="14" xfId="0" applyFont="1" applyFill="1" applyBorder="1" applyAlignment="1"/>
    <xf numFmtId="165" fontId="0" fillId="7" borderId="13" xfId="0" applyNumberFormat="1" applyFont="1" applyFill="1" applyBorder="1" applyAlignment="1"/>
    <xf numFmtId="165" fontId="0" fillId="7" borderId="5" xfId="0" applyNumberFormat="1" applyFont="1" applyFill="1" applyBorder="1" applyAlignment="1"/>
    <xf numFmtId="165" fontId="0" fillId="7" borderId="14" xfId="0" applyNumberFormat="1" applyFont="1" applyFill="1" applyBorder="1" applyAlignment="1"/>
    <xf numFmtId="165" fontId="0" fillId="7" borderId="15" xfId="0" applyNumberFormat="1" applyFont="1" applyFill="1" applyBorder="1" applyAlignment="1"/>
    <xf numFmtId="0" fontId="0" fillId="5" borderId="13" xfId="0" applyFont="1" applyFill="1" applyBorder="1" applyAlignment="1"/>
    <xf numFmtId="0" fontId="0" fillId="5" borderId="14" xfId="0" applyFont="1" applyFill="1" applyBorder="1" applyAlignment="1"/>
    <xf numFmtId="166" fontId="0" fillId="5" borderId="13" xfId="0" applyNumberFormat="1" applyFont="1" applyFill="1" applyBorder="1" applyAlignment="1"/>
    <xf numFmtId="49" fontId="0" fillId="6" borderId="12" xfId="0" applyNumberFormat="1" applyFont="1" applyFill="1" applyBorder="1" applyAlignment="1"/>
    <xf numFmtId="164" fontId="0" fillId="6" borderId="13" xfId="0" applyNumberFormat="1" applyFont="1" applyFill="1" applyBorder="1" applyAlignment="1"/>
    <xf numFmtId="164" fontId="0" fillId="6" borderId="5" xfId="0" applyNumberFormat="1" applyFont="1" applyFill="1" applyBorder="1" applyAlignment="1"/>
    <xf numFmtId="164" fontId="0" fillId="6" borderId="14" xfId="0" applyNumberFormat="1" applyFont="1" applyFill="1" applyBorder="1" applyAlignment="1"/>
    <xf numFmtId="0" fontId="0" fillId="6" borderId="13" xfId="0" applyFont="1" applyFill="1" applyBorder="1" applyAlignment="1"/>
    <xf numFmtId="0" fontId="0" fillId="6" borderId="14" xfId="0" applyFont="1" applyFill="1" applyBorder="1" applyAlignment="1"/>
    <xf numFmtId="0" fontId="0" fillId="6" borderId="15" xfId="0" applyFont="1" applyFill="1" applyBorder="1" applyAlignment="1"/>
    <xf numFmtId="49" fontId="0" fillId="8" borderId="12" xfId="0" applyNumberFormat="1" applyFont="1" applyFill="1" applyBorder="1" applyAlignment="1"/>
    <xf numFmtId="164" fontId="0" fillId="8" borderId="13" xfId="0" applyNumberFormat="1" applyFont="1" applyFill="1" applyBorder="1" applyAlignment="1"/>
    <xf numFmtId="164" fontId="0" fillId="8" borderId="5" xfId="0" applyNumberFormat="1" applyFont="1" applyFill="1" applyBorder="1" applyAlignment="1"/>
    <xf numFmtId="164" fontId="0" fillId="8" borderId="14" xfId="0" applyNumberFormat="1" applyFont="1" applyFill="1" applyBorder="1" applyAlignment="1"/>
    <xf numFmtId="0" fontId="0" fillId="8" borderId="13" xfId="0" applyFont="1" applyFill="1" applyBorder="1" applyAlignment="1"/>
    <xf numFmtId="0" fontId="0" fillId="8" borderId="5" xfId="0" applyFont="1" applyFill="1" applyBorder="1" applyAlignment="1"/>
    <xf numFmtId="0" fontId="0" fillId="8" borderId="14" xfId="0" applyFont="1" applyFill="1" applyBorder="1" applyAlignment="1"/>
    <xf numFmtId="0" fontId="0" fillId="8" borderId="15" xfId="0" applyFont="1" applyFill="1" applyBorder="1" applyAlignment="1"/>
    <xf numFmtId="49" fontId="0" fillId="6" borderId="16" xfId="0" applyNumberFormat="1" applyFont="1" applyFill="1" applyBorder="1" applyAlignment="1"/>
    <xf numFmtId="164" fontId="0" fillId="6" borderId="17" xfId="0" applyNumberFormat="1" applyFont="1" applyFill="1" applyBorder="1" applyAlignment="1"/>
    <xf numFmtId="164" fontId="0" fillId="6" borderId="18" xfId="0" applyNumberFormat="1" applyFont="1" applyFill="1" applyBorder="1" applyAlignment="1"/>
    <xf numFmtId="164" fontId="0" fillId="6" borderId="19" xfId="0" applyNumberFormat="1" applyFont="1" applyFill="1" applyBorder="1" applyAlignment="1"/>
    <xf numFmtId="0" fontId="0" fillId="6" borderId="17" xfId="0" applyFont="1" applyFill="1" applyBorder="1" applyAlignment="1"/>
    <xf numFmtId="0" fontId="0" fillId="6" borderId="18" xfId="0" applyFont="1" applyFill="1" applyBorder="1" applyAlignment="1"/>
    <xf numFmtId="0" fontId="0" fillId="6" borderId="19" xfId="0" applyFont="1" applyFill="1" applyBorder="1" applyAlignment="1"/>
    <xf numFmtId="0" fontId="0" fillId="6" borderId="20" xfId="0" applyFont="1" applyFill="1" applyBorder="1" applyAlignment="1"/>
    <xf numFmtId="0" fontId="0" fillId="6" borderId="6" xfId="0" applyFont="1" applyFill="1" applyBorder="1" applyAlignment="1"/>
    <xf numFmtId="0" fontId="0" fillId="6" borderId="21" xfId="0" applyFont="1" applyFill="1" applyBorder="1" applyAlignment="1"/>
    <xf numFmtId="0" fontId="0" fillId="6" borderId="22" xfId="0" applyFont="1" applyFill="1" applyBorder="1" applyAlignment="1"/>
    <xf numFmtId="0" fontId="0" fillId="6" borderId="23" xfId="0" applyFont="1" applyFill="1" applyBorder="1" applyAlignment="1"/>
    <xf numFmtId="9" fontId="0" fillId="2" borderId="24" xfId="0" applyNumberFormat="1" applyFont="1" applyFill="1" applyBorder="1" applyAlignment="1"/>
    <xf numFmtId="0" fontId="0" fillId="2" borderId="7" xfId="0" applyFont="1" applyFill="1" applyBorder="1" applyAlignment="1">
      <alignment horizontal="right"/>
    </xf>
    <xf numFmtId="0" fontId="0" fillId="2" borderId="24" xfId="0" applyFont="1" applyFill="1" applyBorder="1" applyAlignment="1">
      <alignment horizontal="right"/>
    </xf>
    <xf numFmtId="166" fontId="0" fillId="5" borderId="5" xfId="0" applyNumberFormat="1" applyFont="1" applyFill="1" applyBorder="1" applyAlignment="1"/>
    <xf numFmtId="166" fontId="0" fillId="5" borderId="14" xfId="0" applyNumberFormat="1" applyFont="1" applyFill="1" applyBorder="1" applyAlignment="1"/>
    <xf numFmtId="166" fontId="0" fillId="7" borderId="13" xfId="0" applyNumberFormat="1" applyFont="1" applyFill="1" applyBorder="1" applyAlignment="1"/>
    <xf numFmtId="166" fontId="0" fillId="7" borderId="5" xfId="0" applyNumberFormat="1" applyFont="1" applyFill="1" applyBorder="1" applyAlignment="1"/>
    <xf numFmtId="166" fontId="0" fillId="7" borderId="14" xfId="0" applyNumberFormat="1" applyFont="1" applyFill="1" applyBorder="1" applyAlignment="1"/>
    <xf numFmtId="166" fontId="0" fillId="6" borderId="13" xfId="0" applyNumberFormat="1" applyFont="1" applyFill="1" applyBorder="1" applyAlignment="1"/>
    <xf numFmtId="166" fontId="0" fillId="6" borderId="5" xfId="0" applyNumberFormat="1" applyFont="1" applyFill="1" applyBorder="1" applyAlignment="1"/>
    <xf numFmtId="166" fontId="0" fillId="6" borderId="14" xfId="0" applyNumberFormat="1" applyFont="1" applyFill="1" applyBorder="1" applyAlignment="1"/>
    <xf numFmtId="166" fontId="0" fillId="8" borderId="13" xfId="0" applyNumberFormat="1" applyFont="1" applyFill="1" applyBorder="1" applyAlignment="1"/>
    <xf numFmtId="166" fontId="0" fillId="8" borderId="5" xfId="0" applyNumberFormat="1" applyFont="1" applyFill="1" applyBorder="1" applyAlignment="1"/>
    <xf numFmtId="166" fontId="0" fillId="8" borderId="14" xfId="0" applyNumberFormat="1" applyFont="1" applyFill="1" applyBorder="1" applyAlignment="1"/>
    <xf numFmtId="166" fontId="0" fillId="6" borderId="17" xfId="0" applyNumberFormat="1" applyFont="1" applyFill="1" applyBorder="1" applyAlignment="1"/>
    <xf numFmtId="166" fontId="0" fillId="6" borderId="18" xfId="0" applyNumberFormat="1" applyFont="1" applyFill="1" applyBorder="1" applyAlignment="1"/>
    <xf numFmtId="166" fontId="0" fillId="6" borderId="19" xfId="0" applyNumberFormat="1" applyFont="1" applyFill="1" applyBorder="1" applyAlignment="1"/>
    <xf numFmtId="0" fontId="0" fillId="0" borderId="0" xfId="0" applyNumberFormat="1" applyFont="1" applyAlignment="1"/>
    <xf numFmtId="0" fontId="0" fillId="2" borderId="3" xfId="0" applyFont="1" applyFill="1" applyBorder="1" applyAlignment="1"/>
    <xf numFmtId="0" fontId="0" fillId="2" borderId="10" xfId="0" applyFont="1" applyFill="1" applyBorder="1" applyAlignment="1"/>
    <xf numFmtId="0" fontId="0" fillId="2" borderId="25" xfId="0" applyFont="1" applyFill="1" applyBorder="1" applyAlignment="1"/>
    <xf numFmtId="49" fontId="0" fillId="3" borderId="26" xfId="0" applyNumberFormat="1" applyFont="1" applyFill="1" applyBorder="1" applyAlignment="1"/>
    <xf numFmtId="49" fontId="0" fillId="3" borderId="27" xfId="0" applyNumberFormat="1" applyFont="1" applyFill="1" applyBorder="1" applyAlignment="1"/>
    <xf numFmtId="49" fontId="0" fillId="9" borderId="28" xfId="0" applyNumberFormat="1" applyFont="1" applyFill="1" applyBorder="1" applyAlignment="1"/>
    <xf numFmtId="49" fontId="0" fillId="3" borderId="21" xfId="0" applyNumberFormat="1" applyFont="1" applyFill="1" applyBorder="1" applyAlignment="1"/>
    <xf numFmtId="0" fontId="0" fillId="2" borderId="24" xfId="0" applyFont="1" applyFill="1" applyBorder="1" applyAlignment="1"/>
    <xf numFmtId="49" fontId="0" fillId="10" borderId="28" xfId="0" applyNumberFormat="1" applyFont="1" applyFill="1" applyBorder="1" applyAlignment="1"/>
    <xf numFmtId="49" fontId="0" fillId="11" borderId="5" xfId="0" applyNumberFormat="1" applyFont="1" applyFill="1" applyBorder="1" applyAlignment="1"/>
    <xf numFmtId="0" fontId="0" fillId="2" borderId="29" xfId="0" applyFont="1" applyFill="1" applyBorder="1" applyAlignment="1"/>
    <xf numFmtId="167" fontId="0" fillId="5" borderId="13" xfId="1" applyNumberFormat="1" applyFont="1" applyFill="1" applyBorder="1" applyAlignment="1"/>
    <xf numFmtId="167" fontId="0" fillId="5" borderId="5" xfId="1" applyNumberFormat="1" applyFont="1" applyFill="1" applyBorder="1" applyAlignment="1"/>
    <xf numFmtId="167" fontId="0" fillId="5" borderId="14" xfId="1" applyNumberFormat="1" applyFont="1" applyFill="1" applyBorder="1" applyAlignment="1"/>
    <xf numFmtId="167" fontId="0" fillId="7" borderId="13" xfId="1" applyNumberFormat="1" applyFont="1" applyFill="1" applyBorder="1" applyAlignment="1"/>
    <xf numFmtId="167" fontId="0" fillId="7" borderId="5" xfId="1" applyNumberFormat="1" applyFont="1" applyFill="1" applyBorder="1" applyAlignment="1"/>
    <xf numFmtId="167" fontId="0" fillId="7" borderId="14" xfId="1" applyNumberFormat="1" applyFont="1" applyFill="1" applyBorder="1" applyAlignment="1"/>
    <xf numFmtId="167" fontId="0" fillId="6" borderId="13" xfId="1" applyNumberFormat="1" applyFont="1" applyFill="1" applyBorder="1" applyAlignment="1"/>
    <xf numFmtId="167" fontId="0" fillId="6" borderId="5" xfId="1" applyNumberFormat="1" applyFont="1" applyFill="1" applyBorder="1" applyAlignment="1"/>
    <xf numFmtId="167" fontId="0" fillId="6" borderId="14" xfId="1" applyNumberFormat="1" applyFont="1" applyFill="1" applyBorder="1" applyAlignment="1"/>
    <xf numFmtId="167" fontId="0" fillId="8" borderId="13" xfId="1" applyNumberFormat="1" applyFont="1" applyFill="1" applyBorder="1" applyAlignment="1"/>
    <xf numFmtId="167" fontId="0" fillId="8" borderId="5" xfId="1" applyNumberFormat="1" applyFont="1" applyFill="1" applyBorder="1" applyAlignment="1"/>
    <xf numFmtId="167" fontId="0" fillId="8" borderId="14" xfId="1" applyNumberFormat="1" applyFont="1" applyFill="1" applyBorder="1" applyAlignment="1"/>
    <xf numFmtId="167" fontId="0" fillId="6" borderId="17" xfId="1" applyNumberFormat="1" applyFont="1" applyFill="1" applyBorder="1" applyAlignment="1"/>
    <xf numFmtId="167" fontId="0" fillId="6" borderId="18" xfId="1" applyNumberFormat="1" applyFont="1" applyFill="1" applyBorder="1" applyAlignment="1"/>
    <xf numFmtId="167" fontId="0" fillId="6" borderId="19" xfId="1" applyNumberFormat="1" applyFont="1" applyFill="1" applyBorder="1" applyAlignment="1"/>
    <xf numFmtId="167" fontId="0" fillId="6" borderId="23" xfId="1" applyNumberFormat="1" applyFont="1" applyFill="1" applyBorder="1" applyAlignment="1"/>
    <xf numFmtId="167" fontId="0" fillId="2" borderId="1" xfId="1" applyNumberFormat="1" applyFont="1" applyFill="1" applyBorder="1" applyAlignment="1"/>
    <xf numFmtId="167" fontId="0" fillId="0" borderId="1" xfId="1" applyNumberFormat="1" applyFont="1" applyBorder="1" applyAlignment="1"/>
    <xf numFmtId="167" fontId="2" fillId="2" borderId="7" xfId="1" applyNumberFormat="1" applyFont="1" applyFill="1" applyBorder="1" applyAlignment="1"/>
    <xf numFmtId="167" fontId="0" fillId="2" borderId="8" xfId="1" applyNumberFormat="1" applyFont="1" applyFill="1" applyBorder="1" applyAlignment="1"/>
    <xf numFmtId="167" fontId="0" fillId="2" borderId="9" xfId="1" applyNumberFormat="1" applyFont="1" applyFill="1" applyBorder="1" applyAlignment="1"/>
    <xf numFmtId="167" fontId="0" fillId="2" borderId="10" xfId="1" applyNumberFormat="1" applyFont="1" applyFill="1" applyBorder="1" applyAlignment="1"/>
    <xf numFmtId="167" fontId="0" fillId="2" borderId="11" xfId="1" applyNumberFormat="1" applyFont="1" applyFill="1" applyBorder="1" applyAlignment="1"/>
    <xf numFmtId="167" fontId="0" fillId="2" borderId="24" xfId="1" applyNumberFormat="1" applyFont="1" applyFill="1" applyBorder="1" applyAlignment="1">
      <alignment horizontal="right"/>
    </xf>
    <xf numFmtId="167" fontId="0" fillId="5" borderId="15" xfId="1" applyNumberFormat="1" applyFont="1" applyFill="1" applyBorder="1" applyAlignment="1"/>
    <xf numFmtId="167" fontId="0" fillId="7" borderId="15" xfId="1" applyNumberFormat="1" applyFont="1" applyFill="1" applyBorder="1" applyAlignment="1"/>
    <xf numFmtId="167" fontId="0" fillId="6" borderId="15" xfId="1" applyNumberFormat="1" applyFont="1" applyFill="1" applyBorder="1" applyAlignment="1"/>
    <xf numFmtId="167" fontId="0" fillId="8" borderId="15" xfId="1" applyNumberFormat="1" applyFont="1" applyFill="1" applyBorder="1" applyAlignment="1"/>
    <xf numFmtId="167" fontId="0" fillId="6" borderId="20" xfId="1" applyNumberFormat="1" applyFont="1" applyFill="1" applyBorder="1" applyAlignment="1"/>
    <xf numFmtId="167" fontId="0" fillId="6" borderId="6" xfId="1" applyNumberFormat="1" applyFont="1" applyFill="1" applyBorder="1" applyAlignment="1"/>
    <xf numFmtId="167" fontId="0" fillId="6" borderId="21" xfId="1" applyNumberFormat="1" applyFont="1" applyFill="1" applyBorder="1" applyAlignment="1"/>
    <xf numFmtId="0" fontId="0" fillId="0" borderId="30" xfId="0" applyNumberFormat="1" applyFont="1" applyBorder="1" applyAlignment="1"/>
    <xf numFmtId="49" fontId="2" fillId="2" borderId="10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1" xfId="0" applyNumberFormat="1" applyFont="1" applyBorder="1" applyAlignment="1"/>
    <xf numFmtId="0" fontId="0" fillId="2" borderId="32" xfId="0" applyNumberFormat="1" applyFont="1" applyFill="1" applyBorder="1" applyAlignment="1"/>
    <xf numFmtId="0" fontId="0" fillId="0" borderId="33" xfId="0" applyNumberFormat="1" applyFont="1" applyBorder="1" applyAlignment="1"/>
    <xf numFmtId="0" fontId="0" fillId="0" borderId="34" xfId="0" applyNumberFormat="1" applyFont="1" applyBorder="1" applyAlignment="1"/>
    <xf numFmtId="49" fontId="0" fillId="2" borderId="35" xfId="0" applyNumberFormat="1" applyFont="1" applyFill="1" applyBorder="1" applyAlignment="1"/>
    <xf numFmtId="167" fontId="0" fillId="5" borderId="36" xfId="1" applyNumberFormat="1" applyFont="1" applyFill="1" applyBorder="1" applyAlignment="1"/>
    <xf numFmtId="167" fontId="0" fillId="7" borderId="36" xfId="1" applyNumberFormat="1" applyFont="1" applyFill="1" applyBorder="1" applyAlignment="1"/>
    <xf numFmtId="167" fontId="0" fillId="6" borderId="36" xfId="1" applyNumberFormat="1" applyFont="1" applyFill="1" applyBorder="1" applyAlignment="1"/>
    <xf numFmtId="167" fontId="0" fillId="8" borderId="36" xfId="1" applyNumberFormat="1" applyFont="1" applyFill="1" applyBorder="1" applyAlignment="1"/>
    <xf numFmtId="0" fontId="2" fillId="2" borderId="24" xfId="0" applyFont="1" applyFill="1" applyBorder="1" applyAlignment="1"/>
    <xf numFmtId="167" fontId="0" fillId="6" borderId="37" xfId="1" applyNumberFormat="1" applyFont="1" applyFill="1" applyBorder="1" applyAlignment="1"/>
    <xf numFmtId="167" fontId="0" fillId="6" borderId="38" xfId="1" applyNumberFormat="1" applyFont="1" applyFill="1" applyBorder="1" applyAlignment="1"/>
    <xf numFmtId="167" fontId="0" fillId="6" borderId="39" xfId="1" applyNumberFormat="1" applyFont="1" applyFill="1" applyBorder="1" applyAlignment="1"/>
    <xf numFmtId="0" fontId="0" fillId="2" borderId="5" xfId="0" applyNumberFormat="1" applyFont="1" applyFill="1" applyBorder="1" applyAlignment="1"/>
    <xf numFmtId="9" fontId="0" fillId="0" borderId="1" xfId="0" applyNumberFormat="1" applyFont="1" applyBorder="1" applyAlignment="1"/>
    <xf numFmtId="167" fontId="0" fillId="0" borderId="1" xfId="0" applyNumberFormat="1" applyFont="1" applyBorder="1" applyAlignment="1"/>
    <xf numFmtId="166" fontId="2" fillId="2" borderId="7" xfId="0" applyNumberFormat="1" applyFont="1" applyFill="1" applyBorder="1" applyAlignment="1"/>
    <xf numFmtId="0" fontId="0" fillId="0" borderId="1" xfId="0" applyNumberFormat="1" applyFont="1" applyFill="1" applyBorder="1" applyAlignment="1"/>
    <xf numFmtId="166" fontId="0" fillId="0" borderId="5" xfId="0" applyNumberFormat="1" applyFont="1" applyFill="1" applyBorder="1" applyAlignment="1"/>
    <xf numFmtId="166" fontId="0" fillId="0" borderId="14" xfId="0" applyNumberFormat="1" applyFont="1" applyFill="1" applyBorder="1" applyAlignment="1"/>
    <xf numFmtId="3" fontId="0" fillId="3" borderId="5" xfId="0" applyNumberFormat="1" applyFont="1" applyFill="1" applyBorder="1" applyAlignment="1"/>
    <xf numFmtId="3" fontId="0" fillId="4" borderId="5" xfId="0" applyNumberFormat="1" applyFont="1" applyFill="1" applyBorder="1" applyAlignment="1"/>
    <xf numFmtId="3" fontId="0" fillId="5" borderId="5" xfId="0" applyNumberFormat="1" applyFont="1" applyFill="1" applyBorder="1" applyAlignment="1"/>
    <xf numFmtId="3" fontId="3" fillId="5" borderId="5" xfId="0" applyNumberFormat="1" applyFont="1" applyFill="1" applyBorder="1" applyAlignment="1"/>
    <xf numFmtId="3" fontId="0" fillId="6" borderId="5" xfId="0" applyNumberFormat="1" applyFont="1" applyFill="1" applyBorder="1" applyAlignment="1"/>
    <xf numFmtId="3" fontId="3" fillId="6" borderId="5" xfId="0" applyNumberFormat="1" applyFont="1" applyFill="1" applyBorder="1" applyAlignment="1"/>
    <xf numFmtId="49" fontId="0" fillId="5" borderId="5" xfId="0" applyNumberFormat="1" applyFont="1" applyFill="1" applyBorder="1" applyAlignment="1"/>
    <xf numFmtId="0" fontId="0" fillId="5" borderId="5" xfId="0" applyFont="1" applyFill="1" applyBorder="1" applyAlignment="1"/>
    <xf numFmtId="49" fontId="0" fillId="6" borderId="5" xfId="0" applyNumberFormat="1" applyFont="1" applyFill="1" applyBorder="1" applyAlignment="1"/>
    <xf numFmtId="0" fontId="0" fillId="6" borderId="5" xfId="0" applyFont="1" applyFill="1" applyBorder="1" applyAlignment="1"/>
    <xf numFmtId="0" fontId="0" fillId="2" borderId="25" xfId="0" applyNumberFormat="1" applyFont="1" applyFill="1" applyBorder="1" applyAlignment="1"/>
  </cellXfs>
  <cellStyles count="2">
    <cellStyle name="Normal" xfId="0" builtinId="0"/>
    <cellStyle name="Valuta" xfId="1" builtin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0000000"/>
      <rgbColor rgb="FFFFFFFF"/>
      <rgbColor rgb="FFAAAAAA"/>
      <rgbColor rgb="FFD8D8D8"/>
      <rgbColor rgb="FFF2F2F2"/>
      <rgbColor rgb="FFDEEAF6"/>
      <rgbColor rgb="FFBDD6EE"/>
      <rgbColor rgb="FFFFF2CB"/>
      <rgbColor rgb="FFFFE598"/>
      <rgbColor rgb="FF9CC2E5"/>
      <rgbColor rgb="FFFFC000"/>
      <rgbColor rgb="FFF4B083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116"/>
  <sheetViews>
    <sheetView tabSelected="1" defaultGridColor="0" colorId="9" zoomScale="85" zoomScaleNormal="85" workbookViewId="0">
      <selection activeCell="O17" sqref="O17"/>
    </sheetView>
  </sheetViews>
  <sheetFormatPr defaultColWidth="8.85546875" defaultRowHeight="15" customHeight="1" x14ac:dyDescent="0.25"/>
  <cols>
    <col min="1" max="1" width="10.42578125" style="2" customWidth="1"/>
    <col min="2" max="2" width="19.140625" style="2" customWidth="1"/>
    <col min="3" max="3" width="18.28515625" style="2" customWidth="1"/>
    <col min="4" max="4" width="11.7109375" style="2" customWidth="1"/>
    <col min="5" max="5" width="11.42578125" style="2" customWidth="1"/>
    <col min="6" max="6" width="12.140625" style="2" customWidth="1"/>
    <col min="7" max="7" width="16.28515625" style="2" customWidth="1"/>
    <col min="8" max="22" width="12.140625" style="2" customWidth="1"/>
    <col min="23" max="23" width="10.28515625" style="2" bestFit="1" customWidth="1"/>
    <col min="24" max="24" width="12.28515625" style="2" customWidth="1"/>
    <col min="25" max="25" width="10.42578125" style="2" customWidth="1"/>
    <col min="26" max="26" width="11.85546875" style="2" customWidth="1"/>
    <col min="27" max="27" width="11.28515625" style="2" customWidth="1"/>
    <col min="28" max="28" width="10" style="2" customWidth="1"/>
    <col min="29" max="29" width="10.42578125" style="2" customWidth="1"/>
    <col min="30" max="30" width="10.85546875" style="2" customWidth="1"/>
    <col min="31" max="31" width="10.28515625" style="2" bestFit="1" customWidth="1"/>
    <col min="32" max="32" width="10.85546875" style="2" customWidth="1"/>
    <col min="33" max="33" width="10.42578125" style="2" customWidth="1"/>
    <col min="34" max="34" width="10.85546875" style="2" customWidth="1"/>
    <col min="35" max="35" width="10.42578125" style="2" customWidth="1"/>
    <col min="36" max="36" width="10.85546875" style="2" customWidth="1"/>
    <col min="37" max="37" width="45.5703125" style="2" bestFit="1" customWidth="1"/>
    <col min="38" max="38" width="11" style="2" customWidth="1"/>
    <col min="39" max="39" width="10.7109375" style="2" customWidth="1"/>
    <col min="40" max="42" width="10" style="2" bestFit="1" customWidth="1"/>
    <col min="43" max="45" width="12.140625" style="2" customWidth="1"/>
    <col min="46" max="52" width="8.85546875" style="3" customWidth="1"/>
    <col min="53" max="59" width="8.85546875" style="2" customWidth="1"/>
    <col min="60" max="60" width="9.42578125" style="2" bestFit="1" customWidth="1"/>
    <col min="61" max="61" width="12.85546875" style="2" bestFit="1" customWidth="1"/>
    <col min="62" max="62" width="7.85546875" style="2" bestFit="1" customWidth="1"/>
    <col min="63" max="262" width="8.85546875" style="2" customWidth="1"/>
    <col min="263" max="263" width="8.85546875" style="1" customWidth="1"/>
    <col min="264" max="16384" width="8.85546875" style="1"/>
  </cols>
  <sheetData>
    <row r="1" spans="1:11" s="4" customFormat="1" ht="21" customHeight="1" x14ac:dyDescent="0.35">
      <c r="A1" s="5" t="s">
        <v>0</v>
      </c>
      <c r="F1" s="6"/>
    </row>
    <row r="2" spans="1:11" s="4" customFormat="1" ht="15.95" customHeight="1" x14ac:dyDescent="0.25">
      <c r="A2" s="7" t="s">
        <v>1</v>
      </c>
    </row>
    <row r="3" spans="1:11" s="4" customFormat="1" ht="45" customHeight="1" x14ac:dyDescent="0.25">
      <c r="A3" s="8" t="s">
        <v>2</v>
      </c>
      <c r="B3" s="9" t="s">
        <v>3</v>
      </c>
      <c r="C3" s="10" t="s">
        <v>4</v>
      </c>
      <c r="D3" s="167" t="s">
        <v>5</v>
      </c>
      <c r="E3" s="168"/>
      <c r="F3" s="168"/>
      <c r="G3" s="168"/>
      <c r="H3" s="169" t="s">
        <v>6</v>
      </c>
      <c r="I3" s="170"/>
      <c r="J3" s="170"/>
      <c r="K3" s="170"/>
    </row>
    <row r="4" spans="1:11" s="4" customFormat="1" ht="15.95" customHeight="1" x14ac:dyDescent="0.25">
      <c r="B4" s="9" t="s">
        <v>7</v>
      </c>
      <c r="C4" s="15" t="s">
        <v>7</v>
      </c>
      <c r="D4" s="11" t="s">
        <v>7</v>
      </c>
      <c r="E4" s="11" t="s">
        <v>8</v>
      </c>
      <c r="F4" s="11" t="s">
        <v>9</v>
      </c>
      <c r="G4" s="11" t="s">
        <v>10</v>
      </c>
      <c r="H4" s="13" t="s">
        <v>7</v>
      </c>
      <c r="I4" s="13" t="s">
        <v>8</v>
      </c>
      <c r="J4" s="13" t="s">
        <v>9</v>
      </c>
      <c r="K4" s="13" t="s">
        <v>10</v>
      </c>
    </row>
    <row r="5" spans="1:11" s="4" customFormat="1" ht="15.95" customHeight="1" x14ac:dyDescent="0.25">
      <c r="A5" s="16">
        <v>2014</v>
      </c>
      <c r="B5" s="161">
        <v>60678</v>
      </c>
      <c r="C5" s="162">
        <v>56256</v>
      </c>
      <c r="D5" s="163">
        <f t="shared" ref="D5:D8" si="0">SUM(E5:G5)</f>
        <v>52404</v>
      </c>
      <c r="E5" s="164">
        <v>13322</v>
      </c>
      <c r="F5" s="164">
        <v>34708</v>
      </c>
      <c r="G5" s="164">
        <v>4374</v>
      </c>
      <c r="H5" s="165">
        <f t="shared" ref="H5:H8" si="1">I5+J5+K5</f>
        <v>3852</v>
      </c>
      <c r="I5" s="166">
        <v>2432</v>
      </c>
      <c r="J5" s="166">
        <v>1185</v>
      </c>
      <c r="K5" s="166">
        <v>235</v>
      </c>
    </row>
    <row r="6" spans="1:11" s="4" customFormat="1" ht="15.95" customHeight="1" x14ac:dyDescent="0.25">
      <c r="A6" s="16">
        <v>2015</v>
      </c>
      <c r="B6" s="161">
        <v>55688</v>
      </c>
      <c r="C6" s="162">
        <v>52333</v>
      </c>
      <c r="D6" s="163">
        <f t="shared" si="0"/>
        <v>48147</v>
      </c>
      <c r="E6" s="164">
        <v>10429</v>
      </c>
      <c r="F6" s="164">
        <v>33536</v>
      </c>
      <c r="G6" s="164">
        <v>4182</v>
      </c>
      <c r="H6" s="165">
        <f t="shared" si="1"/>
        <v>4186</v>
      </c>
      <c r="I6" s="166">
        <v>2632</v>
      </c>
      <c r="J6" s="166">
        <v>1304</v>
      </c>
      <c r="K6" s="166">
        <v>250</v>
      </c>
    </row>
    <row r="7" spans="1:11" s="4" customFormat="1" ht="15.95" customHeight="1" x14ac:dyDescent="0.25">
      <c r="A7" s="16">
        <v>2016</v>
      </c>
      <c r="B7" s="161">
        <v>50540</v>
      </c>
      <c r="C7" s="162">
        <v>47330</v>
      </c>
      <c r="D7" s="163">
        <f t="shared" si="0"/>
        <v>43151</v>
      </c>
      <c r="E7" s="164">
        <v>8880</v>
      </c>
      <c r="F7" s="164">
        <v>30432</v>
      </c>
      <c r="G7" s="164">
        <v>3839</v>
      </c>
      <c r="H7" s="165">
        <f t="shared" si="1"/>
        <v>4185</v>
      </c>
      <c r="I7" s="166">
        <v>2679</v>
      </c>
      <c r="J7" s="166">
        <v>1258</v>
      </c>
      <c r="K7" s="166">
        <v>248</v>
      </c>
    </row>
    <row r="8" spans="1:11" s="4" customFormat="1" ht="15.95" customHeight="1" x14ac:dyDescent="0.25">
      <c r="A8" s="16">
        <v>2017</v>
      </c>
      <c r="B8" s="161"/>
      <c r="C8" s="162">
        <v>48021</v>
      </c>
      <c r="D8" s="163">
        <f t="shared" si="0"/>
        <v>40920</v>
      </c>
      <c r="E8" s="163">
        <v>9870</v>
      </c>
      <c r="F8" s="163">
        <v>25610</v>
      </c>
      <c r="G8" s="163">
        <v>5440</v>
      </c>
      <c r="H8" s="165">
        <f t="shared" si="1"/>
        <v>7101</v>
      </c>
      <c r="I8" s="165">
        <v>5467</v>
      </c>
      <c r="J8" s="165">
        <v>1368</v>
      </c>
      <c r="K8" s="165">
        <v>266</v>
      </c>
    </row>
    <row r="9" spans="1:11" s="4" customFormat="1" ht="15.95" customHeight="1" x14ac:dyDescent="0.25">
      <c r="A9" s="16">
        <v>2018</v>
      </c>
      <c r="B9" s="161"/>
      <c r="C9" s="162">
        <v>45497</v>
      </c>
      <c r="D9" s="163">
        <f>E9+F9+G9</f>
        <v>38559</v>
      </c>
      <c r="E9" s="163">
        <v>9422</v>
      </c>
      <c r="F9" s="163">
        <v>23998</v>
      </c>
      <c r="G9" s="163">
        <v>5139</v>
      </c>
      <c r="H9" s="165">
        <f>C9-D9</f>
        <v>6938</v>
      </c>
      <c r="I9" s="165">
        <v>5482</v>
      </c>
      <c r="J9" s="165">
        <v>1229</v>
      </c>
      <c r="K9" s="165">
        <v>227</v>
      </c>
    </row>
    <row r="10" spans="1:11" s="140" customFormat="1" ht="15.95" customHeight="1" x14ac:dyDescent="0.25">
      <c r="A10" s="16">
        <v>2019</v>
      </c>
      <c r="B10" s="161"/>
      <c r="C10" s="162">
        <v>42854</v>
      </c>
      <c r="D10" s="163">
        <f>E10+F10+G10</f>
        <v>35721</v>
      </c>
      <c r="E10" s="163">
        <v>9945</v>
      </c>
      <c r="F10" s="163">
        <v>20618</v>
      </c>
      <c r="G10" s="163">
        <v>5158</v>
      </c>
      <c r="H10" s="165">
        <f>C10-D10</f>
        <v>7133</v>
      </c>
      <c r="I10" s="165">
        <v>5915</v>
      </c>
      <c r="J10" s="165">
        <v>1001</v>
      </c>
      <c r="K10" s="165">
        <v>217</v>
      </c>
    </row>
    <row r="11" spans="1:11" s="4" customFormat="1" ht="21" customHeight="1" x14ac:dyDescent="0.35">
      <c r="A11" s="5" t="s">
        <v>11</v>
      </c>
    </row>
    <row r="12" spans="1:11" s="4" customFormat="1" ht="15.95" customHeight="1" x14ac:dyDescent="0.25">
      <c r="A12" s="7" t="s">
        <v>1</v>
      </c>
    </row>
    <row r="13" spans="1:11" s="4" customFormat="1" ht="15.95" customHeight="1" x14ac:dyDescent="0.25">
      <c r="A13" s="8" t="s">
        <v>2</v>
      </c>
      <c r="B13" s="17"/>
      <c r="C13" s="18"/>
      <c r="D13" s="167" t="s">
        <v>5</v>
      </c>
      <c r="E13" s="168"/>
      <c r="F13" s="168"/>
      <c r="G13" s="168"/>
      <c r="H13" s="169" t="s">
        <v>6</v>
      </c>
      <c r="I13" s="170"/>
      <c r="J13" s="170"/>
      <c r="K13" s="170"/>
    </row>
    <row r="14" spans="1:11" s="4" customFormat="1" ht="15.95" customHeight="1" x14ac:dyDescent="0.25">
      <c r="B14" s="161"/>
      <c r="C14" s="162"/>
      <c r="D14" s="163" t="s">
        <v>7</v>
      </c>
      <c r="E14" s="164" t="s">
        <v>8</v>
      </c>
      <c r="F14" s="164" t="s">
        <v>9</v>
      </c>
      <c r="G14" s="164" t="s">
        <v>10</v>
      </c>
      <c r="H14" s="165" t="s">
        <v>7</v>
      </c>
      <c r="I14" s="166" t="s">
        <v>8</v>
      </c>
      <c r="J14" s="166" t="s">
        <v>9</v>
      </c>
      <c r="K14" s="166" t="s">
        <v>10</v>
      </c>
    </row>
    <row r="15" spans="1:11" s="4" customFormat="1" ht="15.95" customHeight="1" x14ac:dyDescent="0.25">
      <c r="A15" s="16">
        <v>2014</v>
      </c>
      <c r="B15" s="161"/>
      <c r="C15" s="162">
        <f t="shared" ref="C15:C20" si="2">D15+H15</f>
        <v>29145</v>
      </c>
      <c r="D15" s="163">
        <f t="shared" ref="D15:D20" si="3">E15+F15+G15</f>
        <v>27361</v>
      </c>
      <c r="E15" s="164">
        <v>10344</v>
      </c>
      <c r="F15" s="164">
        <v>15986</v>
      </c>
      <c r="G15" s="164">
        <v>1031</v>
      </c>
      <c r="H15" s="165">
        <f t="shared" ref="H15:H20" si="4">I15+J15+K15</f>
        <v>1784</v>
      </c>
      <c r="I15" s="166">
        <v>1291</v>
      </c>
      <c r="J15" s="166">
        <v>449</v>
      </c>
      <c r="K15" s="166">
        <v>44</v>
      </c>
    </row>
    <row r="16" spans="1:11" s="4" customFormat="1" ht="15.95" customHeight="1" x14ac:dyDescent="0.25">
      <c r="A16" s="16">
        <v>2015</v>
      </c>
      <c r="B16" s="161"/>
      <c r="C16" s="162">
        <f t="shared" si="2"/>
        <v>27144</v>
      </c>
      <c r="D16" s="163">
        <f t="shared" si="3"/>
        <v>25121</v>
      </c>
      <c r="E16" s="164">
        <v>7712</v>
      </c>
      <c r="F16" s="164">
        <v>16434</v>
      </c>
      <c r="G16" s="164">
        <v>975</v>
      </c>
      <c r="H16" s="165">
        <f t="shared" si="4"/>
        <v>2023</v>
      </c>
      <c r="I16" s="166">
        <v>1367</v>
      </c>
      <c r="J16" s="166">
        <v>601</v>
      </c>
      <c r="K16" s="166">
        <v>55</v>
      </c>
    </row>
    <row r="17" spans="1:42" s="4" customFormat="1" ht="15.95" customHeight="1" x14ac:dyDescent="0.25">
      <c r="A17" s="16">
        <v>2016</v>
      </c>
      <c r="B17" s="161"/>
      <c r="C17" s="162">
        <f t="shared" si="2"/>
        <v>24603</v>
      </c>
      <c r="D17" s="163">
        <f t="shared" si="3"/>
        <v>22616</v>
      </c>
      <c r="E17" s="163">
        <v>6342</v>
      </c>
      <c r="F17" s="163">
        <v>15304</v>
      </c>
      <c r="G17" s="163">
        <v>970</v>
      </c>
      <c r="H17" s="165">
        <f t="shared" si="4"/>
        <v>1987</v>
      </c>
      <c r="I17" s="165">
        <v>1360</v>
      </c>
      <c r="J17" s="165">
        <v>565</v>
      </c>
      <c r="K17" s="165">
        <v>62</v>
      </c>
    </row>
    <row r="18" spans="1:42" s="4" customFormat="1" ht="15.95" customHeight="1" x14ac:dyDescent="0.25">
      <c r="A18" s="16">
        <v>2017</v>
      </c>
      <c r="B18" s="161"/>
      <c r="C18" s="162">
        <f t="shared" si="2"/>
        <v>25564</v>
      </c>
      <c r="D18" s="163">
        <f t="shared" si="3"/>
        <v>21532</v>
      </c>
      <c r="E18" s="163">
        <v>6913</v>
      </c>
      <c r="F18" s="163">
        <v>13049</v>
      </c>
      <c r="G18" s="163">
        <v>1570</v>
      </c>
      <c r="H18" s="165">
        <f t="shared" si="4"/>
        <v>4032</v>
      </c>
      <c r="I18" s="165">
        <v>3202</v>
      </c>
      <c r="J18" s="165">
        <v>737</v>
      </c>
      <c r="K18" s="165">
        <v>93</v>
      </c>
    </row>
    <row r="19" spans="1:42" s="4" customFormat="1" ht="15.95" customHeight="1" x14ac:dyDescent="0.25">
      <c r="A19" s="16">
        <v>2018</v>
      </c>
      <c r="B19" s="161"/>
      <c r="C19" s="162">
        <f t="shared" si="2"/>
        <v>24109</v>
      </c>
      <c r="D19" s="163">
        <f t="shared" si="3"/>
        <v>20264</v>
      </c>
      <c r="E19" s="163">
        <v>6511</v>
      </c>
      <c r="F19" s="163">
        <v>12295</v>
      </c>
      <c r="G19" s="163">
        <v>1458</v>
      </c>
      <c r="H19" s="165">
        <f t="shared" si="4"/>
        <v>3845</v>
      </c>
      <c r="I19" s="165">
        <v>3100</v>
      </c>
      <c r="J19" s="165">
        <v>662</v>
      </c>
      <c r="K19" s="165">
        <v>83</v>
      </c>
    </row>
    <row r="20" spans="1:42" s="140" customFormat="1" ht="15.95" customHeight="1" x14ac:dyDescent="0.25">
      <c r="A20" s="16">
        <v>2019</v>
      </c>
      <c r="B20" s="161"/>
      <c r="C20" s="162">
        <f t="shared" si="2"/>
        <v>22651</v>
      </c>
      <c r="D20" s="163">
        <f t="shared" si="3"/>
        <v>18932</v>
      </c>
      <c r="E20" s="164">
        <v>6797</v>
      </c>
      <c r="F20" s="164">
        <v>10515</v>
      </c>
      <c r="G20" s="164">
        <v>1620</v>
      </c>
      <c r="H20" s="165">
        <f t="shared" si="4"/>
        <v>3719</v>
      </c>
      <c r="I20" s="166">
        <v>3139</v>
      </c>
      <c r="J20" s="166">
        <v>504</v>
      </c>
      <c r="K20" s="166">
        <v>76</v>
      </c>
    </row>
    <row r="21" spans="1:42" s="4" customFormat="1" ht="21" customHeight="1" x14ac:dyDescent="0.35">
      <c r="A21" s="5" t="s">
        <v>12</v>
      </c>
    </row>
    <row r="22" spans="1:42" s="4" customFormat="1" ht="15.95" customHeight="1" x14ac:dyDescent="0.25">
      <c r="A22" s="7" t="s">
        <v>1</v>
      </c>
    </row>
    <row r="23" spans="1:42" s="4" customFormat="1" ht="15.95" customHeight="1" x14ac:dyDescent="0.25">
      <c r="A23" s="8" t="s">
        <v>2</v>
      </c>
      <c r="B23" s="17"/>
      <c r="C23" s="18"/>
      <c r="D23" s="167" t="s">
        <v>5</v>
      </c>
      <c r="E23" s="168"/>
      <c r="F23" s="168"/>
      <c r="G23" s="168"/>
      <c r="H23" s="169" t="s">
        <v>6</v>
      </c>
      <c r="I23" s="170"/>
      <c r="J23" s="170"/>
      <c r="K23" s="170"/>
      <c r="AB23" s="19"/>
      <c r="AI23" s="19"/>
      <c r="AP23" s="19"/>
    </row>
    <row r="24" spans="1:42" s="4" customFormat="1" ht="15.95" customHeight="1" x14ac:dyDescent="0.25">
      <c r="B24" s="17"/>
      <c r="C24" s="18"/>
      <c r="D24" s="11" t="s">
        <v>7</v>
      </c>
      <c r="E24" s="11" t="s">
        <v>8</v>
      </c>
      <c r="F24" s="11" t="s">
        <v>9</v>
      </c>
      <c r="G24" s="11" t="s">
        <v>10</v>
      </c>
      <c r="H24" s="13" t="s">
        <v>7</v>
      </c>
      <c r="I24" s="13" t="s">
        <v>8</v>
      </c>
      <c r="J24" s="13" t="s">
        <v>9</v>
      </c>
      <c r="K24" s="13" t="s">
        <v>10</v>
      </c>
    </row>
    <row r="25" spans="1:42" s="4" customFormat="1" ht="15.95" customHeight="1" x14ac:dyDescent="0.25">
      <c r="A25" s="16">
        <v>2014</v>
      </c>
      <c r="B25" s="161"/>
      <c r="C25" s="162">
        <f t="shared" ref="C25:C30" si="5">D25+H25</f>
        <v>27111</v>
      </c>
      <c r="D25" s="163">
        <v>25043</v>
      </c>
      <c r="E25" s="164">
        <v>2978</v>
      </c>
      <c r="F25" s="164">
        <v>18722</v>
      </c>
      <c r="G25" s="164">
        <v>3343</v>
      </c>
      <c r="H25" s="165">
        <v>2068</v>
      </c>
      <c r="I25" s="166">
        <v>1141</v>
      </c>
      <c r="J25" s="166">
        <v>736</v>
      </c>
      <c r="K25" s="166">
        <v>191</v>
      </c>
      <c r="P25" s="155"/>
      <c r="Q25" s="155"/>
      <c r="R25" s="155"/>
      <c r="S25" s="155"/>
      <c r="Y25" s="20"/>
      <c r="Z25" s="20"/>
      <c r="AM25" s="20"/>
      <c r="AN25" s="20"/>
    </row>
    <row r="26" spans="1:42" s="4" customFormat="1" ht="15.95" customHeight="1" x14ac:dyDescent="0.25">
      <c r="A26" s="16">
        <v>2015</v>
      </c>
      <c r="B26" s="161"/>
      <c r="C26" s="162">
        <f t="shared" si="5"/>
        <v>25189</v>
      </c>
      <c r="D26" s="163">
        <v>23026</v>
      </c>
      <c r="E26" s="164">
        <v>2717</v>
      </c>
      <c r="F26" s="164">
        <v>17102</v>
      </c>
      <c r="G26" s="164">
        <v>3207</v>
      </c>
      <c r="H26" s="165">
        <v>2163</v>
      </c>
      <c r="I26" s="166">
        <v>1265</v>
      </c>
      <c r="J26" s="166">
        <v>703</v>
      </c>
      <c r="K26" s="166">
        <v>195</v>
      </c>
      <c r="P26" s="155"/>
      <c r="Q26" s="155"/>
      <c r="R26" s="155"/>
      <c r="S26" s="155"/>
      <c r="Y26" s="20"/>
      <c r="Z26" s="20"/>
      <c r="AM26" s="20"/>
      <c r="AN26" s="20"/>
    </row>
    <row r="27" spans="1:42" s="4" customFormat="1" ht="15.95" customHeight="1" x14ac:dyDescent="0.25">
      <c r="A27" s="16">
        <v>2016</v>
      </c>
      <c r="B27" s="161"/>
      <c r="C27" s="162">
        <f t="shared" si="5"/>
        <v>22733</v>
      </c>
      <c r="D27" s="163">
        <v>20535</v>
      </c>
      <c r="E27" s="164">
        <v>2538</v>
      </c>
      <c r="F27" s="164">
        <v>15128</v>
      </c>
      <c r="G27" s="164">
        <v>2869</v>
      </c>
      <c r="H27" s="165">
        <v>2198</v>
      </c>
      <c r="I27" s="166">
        <v>1319</v>
      </c>
      <c r="J27" s="166">
        <v>693</v>
      </c>
      <c r="K27" s="166">
        <v>186</v>
      </c>
      <c r="P27" s="155"/>
      <c r="Q27" s="155"/>
      <c r="R27" s="155"/>
      <c r="S27" s="155"/>
      <c r="Y27" s="20"/>
      <c r="Z27" s="20"/>
      <c r="AM27" s="20"/>
      <c r="AN27" s="20"/>
    </row>
    <row r="28" spans="1:42" s="4" customFormat="1" ht="21" customHeight="1" x14ac:dyDescent="0.25">
      <c r="A28" s="16">
        <v>2017</v>
      </c>
      <c r="B28" s="161"/>
      <c r="C28" s="162">
        <f t="shared" si="5"/>
        <v>22377</v>
      </c>
      <c r="D28" s="163">
        <f>E28+F28+G28</f>
        <v>19388</v>
      </c>
      <c r="E28" s="163">
        <v>2957</v>
      </c>
      <c r="F28" s="163">
        <v>12561</v>
      </c>
      <c r="G28" s="163">
        <v>3870</v>
      </c>
      <c r="H28" s="165">
        <f>I28+J28+K28</f>
        <v>2989</v>
      </c>
      <c r="I28" s="165">
        <v>2265</v>
      </c>
      <c r="J28" s="165">
        <v>631</v>
      </c>
      <c r="K28" s="165">
        <v>93</v>
      </c>
      <c r="P28" s="155"/>
      <c r="Q28" s="155"/>
      <c r="R28" s="155"/>
      <c r="S28" s="155"/>
      <c r="Y28" s="20"/>
      <c r="Z28" s="20"/>
      <c r="AM28" s="20"/>
      <c r="AN28" s="20"/>
    </row>
    <row r="29" spans="1:42" s="4" customFormat="1" ht="21" customHeight="1" x14ac:dyDescent="0.25">
      <c r="A29" s="171">
        <v>2018</v>
      </c>
      <c r="B29" s="161"/>
      <c r="C29" s="162">
        <f t="shared" si="5"/>
        <v>21388</v>
      </c>
      <c r="D29" s="163">
        <f>E29+F29+G29</f>
        <v>18295</v>
      </c>
      <c r="E29" s="163">
        <v>2911</v>
      </c>
      <c r="F29" s="163">
        <v>11703</v>
      </c>
      <c r="G29" s="163">
        <v>3681</v>
      </c>
      <c r="H29" s="165">
        <f>I29+J29+K29</f>
        <v>3093</v>
      </c>
      <c r="I29" s="165">
        <v>2382</v>
      </c>
      <c r="J29" s="165">
        <v>567</v>
      </c>
      <c r="K29" s="165">
        <v>144</v>
      </c>
      <c r="P29" s="155"/>
      <c r="Q29" s="155"/>
      <c r="R29" s="155"/>
      <c r="S29" s="155"/>
      <c r="Y29" s="20"/>
      <c r="Z29" s="20"/>
      <c r="AM29" s="20"/>
      <c r="AN29" s="20"/>
    </row>
    <row r="30" spans="1:42" s="140" customFormat="1" ht="21" customHeight="1" x14ac:dyDescent="0.25">
      <c r="A30" s="154">
        <v>2019</v>
      </c>
      <c r="B30" s="161"/>
      <c r="C30" s="162">
        <f t="shared" si="5"/>
        <v>20203</v>
      </c>
      <c r="D30" s="163">
        <f>E30+F30+G30</f>
        <v>16789</v>
      </c>
      <c r="E30" s="163">
        <v>3148</v>
      </c>
      <c r="F30" s="163">
        <v>10103</v>
      </c>
      <c r="G30" s="163">
        <v>3538</v>
      </c>
      <c r="H30" s="165">
        <f>I30+J30+K30</f>
        <v>3414</v>
      </c>
      <c r="I30" s="165">
        <v>2776</v>
      </c>
      <c r="J30" s="165">
        <v>497</v>
      </c>
      <c r="K30" s="165">
        <v>141</v>
      </c>
      <c r="L30" s="4"/>
      <c r="M30" s="4"/>
      <c r="N30" s="4"/>
      <c r="O30" s="4"/>
      <c r="P30" s="155"/>
      <c r="Q30" s="155"/>
      <c r="R30" s="155"/>
      <c r="S30" s="155"/>
      <c r="Y30" s="20"/>
      <c r="Z30" s="20"/>
      <c r="AM30" s="20"/>
      <c r="AN30" s="20"/>
    </row>
    <row r="31" spans="1:42" s="4" customFormat="1" ht="21" customHeight="1" x14ac:dyDescent="0.35">
      <c r="M31" s="21"/>
      <c r="X31" s="5"/>
      <c r="Y31" s="20"/>
      <c r="Z31" s="20"/>
      <c r="AM31" s="20"/>
      <c r="AN31" s="20"/>
    </row>
    <row r="32" spans="1:42" s="4" customFormat="1" ht="21" customHeight="1" x14ac:dyDescent="0.35">
      <c r="A32" s="5" t="s">
        <v>13</v>
      </c>
      <c r="M32" s="21"/>
      <c r="X32" s="5" t="s">
        <v>55</v>
      </c>
      <c r="Y32" s="20"/>
      <c r="Z32" s="20"/>
      <c r="AM32" s="20"/>
      <c r="AN32" s="20"/>
    </row>
    <row r="33" spans="1:57" s="4" customFormat="1" ht="15.95" customHeight="1" x14ac:dyDescent="0.25">
      <c r="O33" s="156"/>
      <c r="P33" s="156"/>
      <c r="Q33" s="156"/>
      <c r="R33" s="156"/>
      <c r="S33" s="156"/>
      <c r="T33" s="156"/>
      <c r="U33" s="156"/>
      <c r="V33" s="156"/>
      <c r="X33" s="22" t="s">
        <v>14</v>
      </c>
      <c r="Z33" s="4" t="s">
        <v>58</v>
      </c>
    </row>
    <row r="34" spans="1:57" s="4" customFormat="1" ht="15.95" customHeight="1" x14ac:dyDescent="0.25">
      <c r="A34" s="23" t="s">
        <v>15</v>
      </c>
      <c r="X34" s="139" t="s">
        <v>16</v>
      </c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56"/>
      <c r="AM34" s="156"/>
      <c r="AN34" s="156"/>
      <c r="AO34" s="156"/>
      <c r="AP34" s="156"/>
    </row>
    <row r="35" spans="1:57" s="4" customFormat="1" ht="15.95" customHeight="1" x14ac:dyDescent="0.25">
      <c r="B35" s="25">
        <v>2014</v>
      </c>
      <c r="E35" s="25">
        <v>2015</v>
      </c>
      <c r="H35" s="25">
        <v>2016</v>
      </c>
      <c r="K35" s="25">
        <v>2017</v>
      </c>
      <c r="N35" s="25">
        <v>2018</v>
      </c>
      <c r="Q35" s="25">
        <v>2019</v>
      </c>
      <c r="U35" s="141"/>
      <c r="V35" s="142">
        <v>2014</v>
      </c>
      <c r="W35" s="143"/>
      <c r="X35" s="143"/>
      <c r="Y35" s="142">
        <v>2015</v>
      </c>
      <c r="Z35" s="143"/>
      <c r="AA35" s="143"/>
      <c r="AB35" s="142">
        <v>2016</v>
      </c>
      <c r="AC35" s="143"/>
      <c r="AD35" s="143"/>
      <c r="AE35" s="142">
        <v>2017</v>
      </c>
      <c r="AF35" s="143"/>
      <c r="AG35" s="143"/>
      <c r="AH35" s="142">
        <v>2018</v>
      </c>
      <c r="AI35" s="143"/>
      <c r="AJ35" s="144"/>
      <c r="AK35" s="25">
        <v>2019</v>
      </c>
    </row>
    <row r="36" spans="1:57" s="4" customFormat="1" ht="15.95" customHeight="1" x14ac:dyDescent="0.25">
      <c r="B36" s="26" t="s">
        <v>7</v>
      </c>
      <c r="C36" s="27" t="s">
        <v>17</v>
      </c>
      <c r="D36" s="28" t="s">
        <v>18</v>
      </c>
      <c r="E36" s="26" t="s">
        <v>7</v>
      </c>
      <c r="F36" s="27" t="s">
        <v>17</v>
      </c>
      <c r="G36" s="28" t="s">
        <v>18</v>
      </c>
      <c r="H36" s="26" t="s">
        <v>7</v>
      </c>
      <c r="I36" s="27" t="s">
        <v>17</v>
      </c>
      <c r="J36" s="28" t="s">
        <v>18</v>
      </c>
      <c r="K36" s="26" t="s">
        <v>7</v>
      </c>
      <c r="L36" s="27" t="s">
        <v>17</v>
      </c>
      <c r="M36" s="28" t="s">
        <v>18</v>
      </c>
      <c r="N36" s="26" t="s">
        <v>7</v>
      </c>
      <c r="O36" s="27" t="s">
        <v>17</v>
      </c>
      <c r="P36" s="28" t="s">
        <v>18</v>
      </c>
      <c r="Q36" s="26" t="s">
        <v>7</v>
      </c>
      <c r="R36" s="27" t="s">
        <v>17</v>
      </c>
      <c r="S36" s="28" t="s">
        <v>18</v>
      </c>
      <c r="U36" s="138"/>
      <c r="V36" s="26" t="s">
        <v>7</v>
      </c>
      <c r="W36" s="27" t="s">
        <v>17</v>
      </c>
      <c r="X36" s="28" t="s">
        <v>18</v>
      </c>
      <c r="Y36" s="26" t="s">
        <v>7</v>
      </c>
      <c r="Z36" s="27" t="s">
        <v>17</v>
      </c>
      <c r="AA36" s="28" t="s">
        <v>18</v>
      </c>
      <c r="AB36" s="26" t="s">
        <v>7</v>
      </c>
      <c r="AC36" s="27" t="s">
        <v>17</v>
      </c>
      <c r="AD36" s="28" t="s">
        <v>18</v>
      </c>
      <c r="AE36" s="26" t="s">
        <v>7</v>
      </c>
      <c r="AF36" s="27" t="s">
        <v>17</v>
      </c>
      <c r="AG36" s="28" t="s">
        <v>18</v>
      </c>
      <c r="AH36" s="26" t="s">
        <v>7</v>
      </c>
      <c r="AI36" s="27" t="s">
        <v>17</v>
      </c>
      <c r="AJ36" s="145" t="s">
        <v>18</v>
      </c>
      <c r="AK36" s="26" t="s">
        <v>7</v>
      </c>
      <c r="AL36" s="27" t="s">
        <v>17</v>
      </c>
      <c r="AM36" s="28" t="s">
        <v>18</v>
      </c>
    </row>
    <row r="37" spans="1:57" s="4" customFormat="1" ht="15.95" customHeight="1" x14ac:dyDescent="0.25">
      <c r="A37" s="29" t="s">
        <v>19</v>
      </c>
      <c r="B37" s="30">
        <v>11837.33</v>
      </c>
      <c r="C37" s="31">
        <v>12062.17</v>
      </c>
      <c r="D37" s="32">
        <v>10944.5</v>
      </c>
      <c r="E37" s="30"/>
      <c r="F37" s="31"/>
      <c r="G37" s="32"/>
      <c r="H37" s="30"/>
      <c r="I37" s="31"/>
      <c r="J37" s="32"/>
      <c r="K37" s="107">
        <v>12353</v>
      </c>
      <c r="L37" s="108">
        <v>12788</v>
      </c>
      <c r="M37" s="109">
        <v>11499</v>
      </c>
      <c r="N37" s="107">
        <v>12764</v>
      </c>
      <c r="O37" s="108">
        <v>13175</v>
      </c>
      <c r="P37" s="109">
        <v>11968</v>
      </c>
      <c r="Q37" s="107">
        <v>13741</v>
      </c>
      <c r="R37" s="108">
        <v>14145</v>
      </c>
      <c r="S37" s="109">
        <v>12913</v>
      </c>
      <c r="U37" s="29" t="s">
        <v>19</v>
      </c>
      <c r="V37" s="107"/>
      <c r="W37" s="108">
        <v>11161</v>
      </c>
      <c r="X37" s="109">
        <v>10566</v>
      </c>
      <c r="Y37" s="107"/>
      <c r="Z37" s="108">
        <v>11271</v>
      </c>
      <c r="AA37" s="109">
        <v>10694</v>
      </c>
      <c r="AB37" s="107"/>
      <c r="AC37" s="108">
        <v>11581</v>
      </c>
      <c r="AD37" s="109">
        <v>10996</v>
      </c>
      <c r="AE37" s="107"/>
      <c r="AF37" s="108">
        <v>13057</v>
      </c>
      <c r="AG37" s="109">
        <v>12848</v>
      </c>
      <c r="AH37" s="107"/>
      <c r="AI37" s="108">
        <v>13134.209278319122</v>
      </c>
      <c r="AJ37" s="146">
        <v>12845.904939098658</v>
      </c>
      <c r="AK37" s="107"/>
      <c r="AL37" s="108">
        <v>13240</v>
      </c>
      <c r="AM37" s="109">
        <v>13076</v>
      </c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</row>
    <row r="38" spans="1:57" s="4" customFormat="1" ht="15.95" customHeight="1" x14ac:dyDescent="0.25">
      <c r="A38" s="37" t="s">
        <v>9</v>
      </c>
      <c r="B38" s="38">
        <v>18475.830000000002</v>
      </c>
      <c r="C38" s="39">
        <v>17289.5</v>
      </c>
      <c r="D38" s="40">
        <v>19701.330000000002</v>
      </c>
      <c r="E38" s="38"/>
      <c r="F38" s="39"/>
      <c r="G38" s="40"/>
      <c r="H38" s="41"/>
      <c r="I38" s="42"/>
      <c r="J38" s="43"/>
      <c r="K38" s="110">
        <v>20952</v>
      </c>
      <c r="L38" s="111">
        <v>19874</v>
      </c>
      <c r="M38" s="112">
        <v>22043</v>
      </c>
      <c r="N38" s="110">
        <v>21705</v>
      </c>
      <c r="O38" s="111">
        <v>20426</v>
      </c>
      <c r="P38" s="112">
        <v>23047</v>
      </c>
      <c r="Q38" s="110">
        <v>22505</v>
      </c>
      <c r="R38" s="111">
        <v>21227</v>
      </c>
      <c r="S38" s="112">
        <v>23891</v>
      </c>
      <c r="U38" s="37" t="s">
        <v>9</v>
      </c>
      <c r="V38" s="110"/>
      <c r="W38" s="111">
        <v>15542</v>
      </c>
      <c r="X38" s="112">
        <v>17787</v>
      </c>
      <c r="Y38" s="110"/>
      <c r="Z38" s="111">
        <v>15759</v>
      </c>
      <c r="AA38" s="112">
        <v>18259</v>
      </c>
      <c r="AB38" s="110"/>
      <c r="AC38" s="111">
        <v>16092</v>
      </c>
      <c r="AD38" s="112">
        <v>18716</v>
      </c>
      <c r="AE38" s="110"/>
      <c r="AF38" s="111">
        <v>17651</v>
      </c>
      <c r="AG38" s="112">
        <v>19974</v>
      </c>
      <c r="AH38" s="110"/>
      <c r="AI38" s="111">
        <v>17734.915468940315</v>
      </c>
      <c r="AJ38" s="147">
        <v>20142.167640073083</v>
      </c>
      <c r="AK38" s="110"/>
      <c r="AL38" s="111">
        <v>17839</v>
      </c>
      <c r="AM38" s="112">
        <v>20161</v>
      </c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</row>
    <row r="39" spans="1:57" s="4" customFormat="1" ht="15.95" customHeight="1" x14ac:dyDescent="0.25">
      <c r="A39" s="29" t="s">
        <v>10</v>
      </c>
      <c r="B39" s="30">
        <v>35632.5</v>
      </c>
      <c r="C39" s="31">
        <v>32983.67</v>
      </c>
      <c r="D39" s="32">
        <v>36445.33</v>
      </c>
      <c r="E39" s="30"/>
      <c r="F39" s="31"/>
      <c r="G39" s="32"/>
      <c r="H39" s="48"/>
      <c r="I39" s="12"/>
      <c r="J39" s="49"/>
      <c r="K39" s="107">
        <v>37703</v>
      </c>
      <c r="L39" s="108">
        <v>35669</v>
      </c>
      <c r="M39" s="109">
        <v>38369</v>
      </c>
      <c r="N39" s="107">
        <v>38385</v>
      </c>
      <c r="O39" s="108">
        <v>36251</v>
      </c>
      <c r="P39" s="109">
        <v>39234</v>
      </c>
      <c r="Q39" s="107">
        <v>38456</v>
      </c>
      <c r="R39" s="108">
        <v>35092</v>
      </c>
      <c r="S39" s="109">
        <v>39859</v>
      </c>
      <c r="U39" s="29" t="s">
        <v>10</v>
      </c>
      <c r="V39" s="107"/>
      <c r="W39" s="108">
        <v>24188</v>
      </c>
      <c r="X39" s="109">
        <v>27658</v>
      </c>
      <c r="Y39" s="107"/>
      <c r="Z39" s="108">
        <v>26455</v>
      </c>
      <c r="AA39" s="109">
        <v>28941</v>
      </c>
      <c r="AB39" s="107"/>
      <c r="AC39" s="108">
        <v>26652</v>
      </c>
      <c r="AD39" s="109">
        <v>29961</v>
      </c>
      <c r="AE39" s="107"/>
      <c r="AF39" s="108">
        <v>28556</v>
      </c>
      <c r="AG39" s="109">
        <v>31472</v>
      </c>
      <c r="AH39" s="107"/>
      <c r="AI39" s="108">
        <v>29176.602697929353</v>
      </c>
      <c r="AJ39" s="146">
        <v>32460.167740560293</v>
      </c>
      <c r="AK39" s="107"/>
      <c r="AL39" s="108">
        <v>29024</v>
      </c>
      <c r="AM39" s="109">
        <v>32442</v>
      </c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</row>
    <row r="40" spans="1:57" s="4" customFormat="1" ht="15.95" customHeight="1" x14ac:dyDescent="0.25">
      <c r="A40" s="51" t="s">
        <v>20</v>
      </c>
      <c r="B40" s="52">
        <v>7692</v>
      </c>
      <c r="C40" s="53">
        <v>7731</v>
      </c>
      <c r="D40" s="54">
        <v>7664</v>
      </c>
      <c r="E40" s="52"/>
      <c r="F40" s="53"/>
      <c r="G40" s="54"/>
      <c r="H40" s="55"/>
      <c r="I40" s="14"/>
      <c r="J40" s="56"/>
      <c r="K40" s="113">
        <v>8996</v>
      </c>
      <c r="L40" s="114">
        <v>8286</v>
      </c>
      <c r="M40" s="115">
        <v>9601</v>
      </c>
      <c r="N40" s="113">
        <v>9188</v>
      </c>
      <c r="O40" s="114">
        <v>9649</v>
      </c>
      <c r="P40" s="115">
        <v>8706</v>
      </c>
      <c r="Q40" s="113">
        <v>9440</v>
      </c>
      <c r="R40" s="114">
        <v>9929</v>
      </c>
      <c r="S40" s="115">
        <v>9062</v>
      </c>
      <c r="U40" s="51" t="s">
        <v>20</v>
      </c>
      <c r="V40" s="113"/>
      <c r="W40" s="114"/>
      <c r="X40" s="115"/>
      <c r="Y40" s="113"/>
      <c r="Z40" s="114"/>
      <c r="AA40" s="115"/>
      <c r="AB40" s="113"/>
      <c r="AC40" s="114"/>
      <c r="AD40" s="115"/>
      <c r="AE40" s="113"/>
      <c r="AF40" s="114"/>
      <c r="AG40" s="115"/>
      <c r="AH40" s="113"/>
      <c r="AI40" s="114"/>
      <c r="AJ40" s="148"/>
      <c r="AK40" s="113"/>
      <c r="AL40" s="114"/>
      <c r="AM40" s="115"/>
    </row>
    <row r="41" spans="1:57" s="4" customFormat="1" ht="15.95" customHeight="1" x14ac:dyDescent="0.25">
      <c r="A41" s="58" t="s">
        <v>21</v>
      </c>
      <c r="B41" s="59">
        <v>14094</v>
      </c>
      <c r="C41" s="60">
        <v>13175</v>
      </c>
      <c r="D41" s="61">
        <v>14642.33</v>
      </c>
      <c r="E41" s="59"/>
      <c r="F41" s="60"/>
      <c r="G41" s="61"/>
      <c r="H41" s="62"/>
      <c r="I41" s="63"/>
      <c r="J41" s="64"/>
      <c r="K41" s="116">
        <v>15248</v>
      </c>
      <c r="L41" s="117">
        <v>15708</v>
      </c>
      <c r="M41" s="118">
        <v>14666</v>
      </c>
      <c r="N41" s="116">
        <v>16031</v>
      </c>
      <c r="O41" s="117">
        <v>16524</v>
      </c>
      <c r="P41" s="118">
        <v>15465</v>
      </c>
      <c r="Q41" s="116">
        <v>16396</v>
      </c>
      <c r="R41" s="117">
        <v>16804</v>
      </c>
      <c r="S41" s="118">
        <v>15904</v>
      </c>
      <c r="U41" s="58" t="s">
        <v>21</v>
      </c>
      <c r="V41" s="116"/>
      <c r="W41" s="117"/>
      <c r="X41" s="118"/>
      <c r="Y41" s="116"/>
      <c r="Z41" s="117"/>
      <c r="AA41" s="118"/>
      <c r="AB41" s="116"/>
      <c r="AC41" s="117"/>
      <c r="AD41" s="118"/>
      <c r="AE41" s="116"/>
      <c r="AF41" s="117"/>
      <c r="AG41" s="118"/>
      <c r="AH41" s="116"/>
      <c r="AI41" s="117"/>
      <c r="AJ41" s="149"/>
      <c r="AK41" s="116"/>
      <c r="AL41" s="117"/>
      <c r="AM41" s="118"/>
    </row>
    <row r="42" spans="1:57" s="4" customFormat="1" ht="15.95" customHeight="1" x14ac:dyDescent="0.25">
      <c r="A42" s="66" t="s">
        <v>22</v>
      </c>
      <c r="B42" s="67">
        <v>37926.67</v>
      </c>
      <c r="C42" s="68">
        <v>30670</v>
      </c>
      <c r="D42" s="69">
        <v>41161</v>
      </c>
      <c r="E42" s="67"/>
      <c r="F42" s="68"/>
      <c r="G42" s="69"/>
      <c r="H42" s="70"/>
      <c r="I42" s="71"/>
      <c r="J42" s="72"/>
      <c r="K42" s="119">
        <v>27920</v>
      </c>
      <c r="L42" s="120">
        <v>25758</v>
      </c>
      <c r="M42" s="121">
        <v>29491</v>
      </c>
      <c r="N42" s="119">
        <v>30267</v>
      </c>
      <c r="O42" s="120">
        <v>30331</v>
      </c>
      <c r="P42" s="121">
        <v>30011</v>
      </c>
      <c r="Q42" s="119">
        <v>30677</v>
      </c>
      <c r="R42" s="120">
        <v>29378</v>
      </c>
      <c r="S42" s="121">
        <v>31502</v>
      </c>
      <c r="U42" s="66" t="s">
        <v>22</v>
      </c>
      <c r="V42" s="119"/>
      <c r="W42" s="120"/>
      <c r="X42" s="121"/>
      <c r="Y42" s="119"/>
      <c r="Z42" s="120"/>
      <c r="AA42" s="121"/>
      <c r="AB42" s="119"/>
      <c r="AC42" s="120"/>
      <c r="AD42" s="121"/>
      <c r="AE42" s="119"/>
      <c r="AF42" s="120"/>
      <c r="AG42" s="121"/>
      <c r="AH42" s="151"/>
      <c r="AI42" s="152"/>
      <c r="AJ42" s="153"/>
      <c r="AK42" s="119"/>
      <c r="AL42" s="120"/>
      <c r="AM42" s="121"/>
    </row>
    <row r="43" spans="1:57" s="4" customFormat="1" ht="15.95" customHeight="1" x14ac:dyDescent="0.25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140"/>
      <c r="AI43" s="140"/>
      <c r="AJ43" s="150"/>
      <c r="AK43" s="77"/>
      <c r="AL43" s="77"/>
      <c r="AM43" s="77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</row>
    <row r="44" spans="1:57" s="4" customFormat="1" ht="15.95" customHeight="1" x14ac:dyDescent="0.25">
      <c r="B44" s="78"/>
      <c r="C44" s="78"/>
      <c r="D44" s="78"/>
      <c r="E44" s="78"/>
      <c r="F44" s="78"/>
      <c r="G44" s="78"/>
      <c r="V44" s="78"/>
      <c r="W44" s="78"/>
      <c r="X44" s="78"/>
      <c r="Y44" s="78"/>
      <c r="Z44" s="78"/>
      <c r="AA44" s="78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</row>
    <row r="45" spans="1:57" s="4" customFormat="1" ht="15.95" customHeight="1" x14ac:dyDescent="0.25">
      <c r="A45" s="23" t="s">
        <v>23</v>
      </c>
      <c r="E45" s="24"/>
      <c r="L45" s="24"/>
      <c r="U45" s="23" t="s">
        <v>24</v>
      </c>
      <c r="Y45" s="24"/>
      <c r="AF45" s="24"/>
      <c r="AH45" s="79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</row>
    <row r="46" spans="1:57" s="4" customFormat="1" ht="15.95" customHeight="1" x14ac:dyDescent="0.25">
      <c r="B46" s="25">
        <v>2014</v>
      </c>
      <c r="E46" s="25">
        <v>2015</v>
      </c>
      <c r="H46" s="25">
        <v>2016</v>
      </c>
      <c r="K46" s="25">
        <v>2017</v>
      </c>
      <c r="N46" s="25">
        <v>2018</v>
      </c>
      <c r="Q46" s="25">
        <v>2019</v>
      </c>
      <c r="V46" s="25">
        <v>2014</v>
      </c>
      <c r="Y46" s="25">
        <v>2015</v>
      </c>
      <c r="AB46" s="25">
        <v>2016</v>
      </c>
      <c r="AE46" s="25">
        <v>2017</v>
      </c>
      <c r="AH46" s="25">
        <v>2018</v>
      </c>
      <c r="AK46" s="25">
        <v>2019</v>
      </c>
    </row>
    <row r="47" spans="1:57" s="4" customFormat="1" ht="15.95" customHeight="1" x14ac:dyDescent="0.25">
      <c r="B47" s="26" t="s">
        <v>7</v>
      </c>
      <c r="C47" s="27" t="s">
        <v>17</v>
      </c>
      <c r="D47" s="28" t="s">
        <v>18</v>
      </c>
      <c r="E47" s="26" t="s">
        <v>7</v>
      </c>
      <c r="F47" s="27" t="s">
        <v>17</v>
      </c>
      <c r="G47" s="28" t="s">
        <v>18</v>
      </c>
      <c r="H47" s="26" t="s">
        <v>7</v>
      </c>
      <c r="I47" s="27" t="s">
        <v>17</v>
      </c>
      <c r="J47" s="28" t="s">
        <v>18</v>
      </c>
      <c r="K47" s="26" t="s">
        <v>7</v>
      </c>
      <c r="L47" s="27" t="s">
        <v>17</v>
      </c>
      <c r="M47" s="28" t="s">
        <v>18</v>
      </c>
      <c r="N47" s="26" t="s">
        <v>7</v>
      </c>
      <c r="O47" s="27" t="s">
        <v>17</v>
      </c>
      <c r="P47" s="28" t="s">
        <v>18</v>
      </c>
      <c r="Q47" s="26" t="s">
        <v>7</v>
      </c>
      <c r="R47" s="27" t="s">
        <v>17</v>
      </c>
      <c r="S47" s="28" t="s">
        <v>18</v>
      </c>
      <c r="V47" s="26" t="s">
        <v>7</v>
      </c>
      <c r="W47" s="27" t="s">
        <v>17</v>
      </c>
      <c r="X47" s="28" t="s">
        <v>18</v>
      </c>
      <c r="Y47" s="26" t="s">
        <v>7</v>
      </c>
      <c r="Z47" s="27" t="s">
        <v>17</v>
      </c>
      <c r="AA47" s="28" t="s">
        <v>18</v>
      </c>
      <c r="AB47" s="26" t="s">
        <v>7</v>
      </c>
      <c r="AC47" s="27" t="s">
        <v>17</v>
      </c>
      <c r="AD47" s="28" t="s">
        <v>18</v>
      </c>
      <c r="AE47" s="26" t="s">
        <v>7</v>
      </c>
      <c r="AF47" s="27" t="s">
        <v>17</v>
      </c>
      <c r="AG47" s="28" t="s">
        <v>18</v>
      </c>
      <c r="AH47" s="26" t="s">
        <v>7</v>
      </c>
      <c r="AI47" s="27" t="s">
        <v>17</v>
      </c>
      <c r="AJ47" s="27" t="s">
        <v>18</v>
      </c>
      <c r="AK47" s="26" t="s">
        <v>7</v>
      </c>
      <c r="AL47" s="27" t="s">
        <v>17</v>
      </c>
      <c r="AM47" s="28" t="s">
        <v>18</v>
      </c>
    </row>
    <row r="48" spans="1:57" s="4" customFormat="1" ht="15.95" customHeight="1" x14ac:dyDescent="0.25">
      <c r="A48" s="29" t="s">
        <v>19</v>
      </c>
      <c r="B48" s="107">
        <v>9796</v>
      </c>
      <c r="C48" s="108">
        <v>9780</v>
      </c>
      <c r="D48" s="109">
        <v>9869.5</v>
      </c>
      <c r="E48" s="107">
        <v>9784</v>
      </c>
      <c r="F48" s="108">
        <v>9790</v>
      </c>
      <c r="G48" s="109">
        <v>9757</v>
      </c>
      <c r="H48" s="107">
        <v>9907</v>
      </c>
      <c r="I48" s="108">
        <v>9916</v>
      </c>
      <c r="J48" s="109">
        <v>9868.5</v>
      </c>
      <c r="K48" s="107">
        <v>10244</v>
      </c>
      <c r="L48" s="108">
        <v>10261</v>
      </c>
      <c r="M48" s="109">
        <v>10198</v>
      </c>
      <c r="N48" s="107">
        <v>10492</v>
      </c>
      <c r="O48" s="108">
        <v>10518</v>
      </c>
      <c r="P48" s="109">
        <v>10421</v>
      </c>
      <c r="Q48" s="107">
        <v>11120</v>
      </c>
      <c r="R48" s="108">
        <v>11150</v>
      </c>
      <c r="S48" s="109">
        <v>11002</v>
      </c>
      <c r="U48" s="29" t="s">
        <v>19</v>
      </c>
      <c r="V48" s="107"/>
      <c r="W48" s="108">
        <v>9716</v>
      </c>
      <c r="X48" s="109">
        <v>9133</v>
      </c>
      <c r="Y48" s="107"/>
      <c r="Z48" s="108">
        <v>9652</v>
      </c>
      <c r="AA48" s="109">
        <v>9166</v>
      </c>
      <c r="AB48" s="107"/>
      <c r="AC48" s="108">
        <v>9949</v>
      </c>
      <c r="AD48" s="109">
        <v>9468</v>
      </c>
      <c r="AE48" s="107"/>
      <c r="AF48" s="108">
        <v>11349</v>
      </c>
      <c r="AG48" s="109">
        <v>11011</v>
      </c>
      <c r="AH48" s="107"/>
      <c r="AI48" s="108">
        <v>11255.269083434836</v>
      </c>
      <c r="AJ48" s="131">
        <v>11020.910481120585</v>
      </c>
      <c r="AK48" s="107"/>
      <c r="AL48" s="108">
        <v>11407</v>
      </c>
      <c r="AM48" s="109">
        <v>11280</v>
      </c>
    </row>
    <row r="49" spans="1:262" s="4" customFormat="1" ht="15.95" customHeight="1" x14ac:dyDescent="0.25">
      <c r="A49" s="37" t="s">
        <v>9</v>
      </c>
      <c r="B49" s="110">
        <v>13426</v>
      </c>
      <c r="C49" s="111">
        <v>12447</v>
      </c>
      <c r="D49" s="112">
        <v>14294</v>
      </c>
      <c r="E49" s="110">
        <v>13847</v>
      </c>
      <c r="F49" s="111">
        <v>12802</v>
      </c>
      <c r="G49" s="112">
        <v>14894</v>
      </c>
      <c r="H49" s="110">
        <v>14096.5</v>
      </c>
      <c r="I49" s="111">
        <v>13056</v>
      </c>
      <c r="J49" s="112">
        <v>15223.5</v>
      </c>
      <c r="K49" s="110">
        <v>14229</v>
      </c>
      <c r="L49" s="111">
        <v>13384</v>
      </c>
      <c r="M49" s="112">
        <v>15255</v>
      </c>
      <c r="N49" s="110">
        <v>14590</v>
      </c>
      <c r="O49" s="111">
        <v>13677</v>
      </c>
      <c r="P49" s="112">
        <v>15712</v>
      </c>
      <c r="Q49" s="110">
        <v>15232</v>
      </c>
      <c r="R49" s="111">
        <v>14355</v>
      </c>
      <c r="S49" s="112">
        <v>16331</v>
      </c>
      <c r="U49" s="37" t="s">
        <v>9</v>
      </c>
      <c r="V49" s="110"/>
      <c r="W49" s="111">
        <v>13462</v>
      </c>
      <c r="X49" s="112">
        <v>15399</v>
      </c>
      <c r="Y49" s="110"/>
      <c r="Z49" s="111">
        <v>13371</v>
      </c>
      <c r="AA49" s="112">
        <v>15499</v>
      </c>
      <c r="AB49" s="110"/>
      <c r="AC49" s="111">
        <v>13657</v>
      </c>
      <c r="AD49" s="112">
        <v>15901</v>
      </c>
      <c r="AE49" s="110"/>
      <c r="AF49" s="111">
        <v>14834</v>
      </c>
      <c r="AG49" s="112">
        <v>16820</v>
      </c>
      <c r="AH49" s="110"/>
      <c r="AI49" s="111">
        <v>14921.594397076735</v>
      </c>
      <c r="AJ49" s="132">
        <v>16983.797420828258</v>
      </c>
      <c r="AK49" s="110"/>
      <c r="AL49" s="111">
        <v>15116</v>
      </c>
      <c r="AM49" s="112">
        <v>17116</v>
      </c>
    </row>
    <row r="50" spans="1:262" s="4" customFormat="1" ht="15.95" customHeight="1" x14ac:dyDescent="0.25">
      <c r="A50" s="29" t="s">
        <v>10</v>
      </c>
      <c r="B50" s="107">
        <v>16755</v>
      </c>
      <c r="C50" s="108">
        <v>16024</v>
      </c>
      <c r="D50" s="109">
        <v>16939</v>
      </c>
      <c r="E50" s="107">
        <v>17606</v>
      </c>
      <c r="F50" s="108">
        <v>16877</v>
      </c>
      <c r="G50" s="109">
        <v>17780</v>
      </c>
      <c r="H50" s="107">
        <v>18055</v>
      </c>
      <c r="I50" s="108">
        <v>17299</v>
      </c>
      <c r="J50" s="109">
        <v>18310</v>
      </c>
      <c r="K50" s="107">
        <v>18208</v>
      </c>
      <c r="L50" s="108">
        <v>17296</v>
      </c>
      <c r="M50" s="109">
        <v>18518</v>
      </c>
      <c r="N50" s="107">
        <v>18640</v>
      </c>
      <c r="O50" s="108">
        <v>17514</v>
      </c>
      <c r="P50" s="109">
        <v>18960</v>
      </c>
      <c r="Q50" s="107">
        <v>19223</v>
      </c>
      <c r="R50" s="108">
        <v>18160</v>
      </c>
      <c r="S50" s="109">
        <v>19621</v>
      </c>
      <c r="U50" s="29" t="s">
        <v>10</v>
      </c>
      <c r="V50" s="107"/>
      <c r="W50" s="108">
        <v>17453</v>
      </c>
      <c r="X50" s="109">
        <v>18263</v>
      </c>
      <c r="Y50" s="107"/>
      <c r="Z50" s="108">
        <v>17685</v>
      </c>
      <c r="AA50" s="109">
        <v>18532</v>
      </c>
      <c r="AB50" s="107"/>
      <c r="AC50" s="108">
        <v>18117</v>
      </c>
      <c r="AD50" s="109">
        <v>19053</v>
      </c>
      <c r="AE50" s="107"/>
      <c r="AF50" s="108">
        <v>19214</v>
      </c>
      <c r="AG50" s="109">
        <v>20462</v>
      </c>
      <c r="AH50" s="107"/>
      <c r="AI50" s="108">
        <v>19182.391552984165</v>
      </c>
      <c r="AJ50" s="131">
        <v>20558.516766138855</v>
      </c>
      <c r="AK50" s="107"/>
      <c r="AL50" s="108">
        <v>19107</v>
      </c>
      <c r="AM50" s="109">
        <v>20520</v>
      </c>
    </row>
    <row r="51" spans="1:262" s="4" customFormat="1" ht="15.95" customHeight="1" x14ac:dyDescent="0.25">
      <c r="A51" s="51" t="s">
        <v>20</v>
      </c>
      <c r="B51" s="113">
        <v>7047</v>
      </c>
      <c r="C51" s="114">
        <v>6977</v>
      </c>
      <c r="D51" s="115">
        <v>7068</v>
      </c>
      <c r="E51" s="113">
        <v>6730</v>
      </c>
      <c r="F51" s="114">
        <v>6775</v>
      </c>
      <c r="G51" s="115">
        <v>6707</v>
      </c>
      <c r="H51" s="113">
        <v>6817</v>
      </c>
      <c r="I51" s="114">
        <v>6341</v>
      </c>
      <c r="J51" s="115">
        <v>7066</v>
      </c>
      <c r="K51" s="113">
        <v>8080</v>
      </c>
      <c r="L51" s="114">
        <v>7784</v>
      </c>
      <c r="M51" s="115">
        <v>8195</v>
      </c>
      <c r="N51" s="113">
        <v>8252</v>
      </c>
      <c r="O51" s="114">
        <v>8264</v>
      </c>
      <c r="P51" s="115">
        <v>8033</v>
      </c>
      <c r="Q51" s="113">
        <v>8204</v>
      </c>
      <c r="R51" s="114">
        <v>8470</v>
      </c>
      <c r="S51" s="115">
        <v>7981</v>
      </c>
      <c r="U51" s="51" t="s">
        <v>20</v>
      </c>
      <c r="V51" s="113"/>
      <c r="W51" s="114"/>
      <c r="X51" s="115"/>
      <c r="Y51" s="113"/>
      <c r="Z51" s="114"/>
      <c r="AA51" s="115"/>
      <c r="AB51" s="113"/>
      <c r="AC51" s="114"/>
      <c r="AD51" s="115"/>
      <c r="AE51" s="113"/>
      <c r="AF51" s="114"/>
      <c r="AG51" s="115"/>
      <c r="AH51" s="113"/>
      <c r="AI51" s="114"/>
      <c r="AJ51" s="133"/>
      <c r="AK51" s="113"/>
      <c r="AL51" s="114"/>
      <c r="AM51" s="115"/>
    </row>
    <row r="52" spans="1:262" s="4" customFormat="1" ht="15.95" customHeight="1" x14ac:dyDescent="0.25">
      <c r="A52" s="58" t="s">
        <v>21</v>
      </c>
      <c r="B52" s="116">
        <v>10516</v>
      </c>
      <c r="C52" s="117">
        <v>9834</v>
      </c>
      <c r="D52" s="118">
        <v>11121.5</v>
      </c>
      <c r="E52" s="116">
        <v>10406.5</v>
      </c>
      <c r="F52" s="117">
        <v>10124</v>
      </c>
      <c r="G52" s="118">
        <v>10658</v>
      </c>
      <c r="H52" s="116">
        <v>10230</v>
      </c>
      <c r="I52" s="117">
        <v>9998</v>
      </c>
      <c r="J52" s="118">
        <v>10348</v>
      </c>
      <c r="K52" s="116">
        <v>11334</v>
      </c>
      <c r="L52" s="117">
        <v>11510</v>
      </c>
      <c r="M52" s="118">
        <v>11203</v>
      </c>
      <c r="N52" s="116">
        <v>11533</v>
      </c>
      <c r="O52" s="117">
        <v>11581</v>
      </c>
      <c r="P52" s="118">
        <v>11458</v>
      </c>
      <c r="Q52" s="116">
        <v>11377</v>
      </c>
      <c r="R52" s="117">
        <v>11854</v>
      </c>
      <c r="S52" s="118">
        <v>10699</v>
      </c>
      <c r="U52" s="58" t="s">
        <v>21</v>
      </c>
      <c r="V52" s="116"/>
      <c r="W52" s="117"/>
      <c r="X52" s="118"/>
      <c r="Y52" s="116"/>
      <c r="Z52" s="117"/>
      <c r="AA52" s="118"/>
      <c r="AB52" s="116"/>
      <c r="AC52" s="117"/>
      <c r="AD52" s="118"/>
      <c r="AE52" s="116"/>
      <c r="AF52" s="117"/>
      <c r="AG52" s="118"/>
      <c r="AH52" s="116"/>
      <c r="AI52" s="117"/>
      <c r="AJ52" s="134"/>
      <c r="AK52" s="116"/>
      <c r="AL52" s="117"/>
      <c r="AM52" s="118"/>
    </row>
    <row r="53" spans="1:262" s="4" customFormat="1" ht="15.95" customHeight="1" x14ac:dyDescent="0.25">
      <c r="A53" s="66" t="s">
        <v>22</v>
      </c>
      <c r="B53" s="119">
        <v>14824</v>
      </c>
      <c r="C53" s="120">
        <v>13404</v>
      </c>
      <c r="D53" s="121">
        <v>15179</v>
      </c>
      <c r="E53" s="119">
        <v>15530.5</v>
      </c>
      <c r="F53" s="120">
        <v>14427</v>
      </c>
      <c r="G53" s="121">
        <v>16098</v>
      </c>
      <c r="H53" s="119">
        <v>15817</v>
      </c>
      <c r="I53" s="120">
        <v>14530</v>
      </c>
      <c r="J53" s="121">
        <v>15966.5</v>
      </c>
      <c r="K53" s="119">
        <v>15229</v>
      </c>
      <c r="L53" s="120">
        <v>14447</v>
      </c>
      <c r="M53" s="121">
        <v>15444</v>
      </c>
      <c r="N53" s="119">
        <v>15114</v>
      </c>
      <c r="O53" s="120">
        <v>15144</v>
      </c>
      <c r="P53" s="121">
        <v>15108</v>
      </c>
      <c r="Q53" s="119">
        <v>15144</v>
      </c>
      <c r="R53" s="120">
        <v>14529</v>
      </c>
      <c r="S53" s="121">
        <v>15372</v>
      </c>
      <c r="U53" s="66" t="s">
        <v>22</v>
      </c>
      <c r="V53" s="119"/>
      <c r="W53" s="120"/>
      <c r="X53" s="121"/>
      <c r="Y53" s="119"/>
      <c r="Z53" s="120"/>
      <c r="AA53" s="121"/>
      <c r="AB53" s="119"/>
      <c r="AC53" s="120"/>
      <c r="AD53" s="121"/>
      <c r="AE53" s="119"/>
      <c r="AF53" s="120"/>
      <c r="AG53" s="121"/>
      <c r="AH53" s="135"/>
      <c r="AI53" s="136"/>
      <c r="AJ53" s="137"/>
      <c r="AK53" s="119"/>
      <c r="AL53" s="120"/>
      <c r="AM53" s="121"/>
    </row>
    <row r="54" spans="1:262" s="4" customFormat="1" ht="15.95" customHeight="1" x14ac:dyDescent="0.25">
      <c r="A54" s="76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122"/>
      <c r="AL54" s="122"/>
      <c r="AM54" s="122"/>
    </row>
    <row r="55" spans="1:262" ht="15" customHeight="1" x14ac:dyDescent="0.25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AK55" s="123"/>
      <c r="AL55" s="123"/>
      <c r="AM55" s="123"/>
      <c r="AN55" s="3"/>
      <c r="AO55" s="3"/>
      <c r="AP55" s="3"/>
      <c r="AQ55" s="3"/>
      <c r="AR55" s="3"/>
      <c r="AS55" s="3"/>
      <c r="AU55" s="2"/>
      <c r="AV55" s="2"/>
      <c r="AW55" s="2"/>
      <c r="AX55" s="2"/>
      <c r="AY55" s="2"/>
      <c r="AZ55" s="2"/>
      <c r="IW55" s="1"/>
      <c r="IX55" s="1"/>
      <c r="IY55" s="1"/>
      <c r="IZ55" s="1"/>
      <c r="JA55" s="1"/>
      <c r="JB55" s="1"/>
    </row>
    <row r="56" spans="1:262" s="4" customFormat="1" ht="15.95" customHeight="1" x14ac:dyDescent="0.25">
      <c r="A56" s="23" t="s">
        <v>25</v>
      </c>
      <c r="B56" s="124"/>
      <c r="C56" s="124"/>
      <c r="D56" s="124"/>
      <c r="E56" s="125"/>
      <c r="F56" s="124"/>
      <c r="G56" s="124"/>
      <c r="H56" s="124"/>
      <c r="I56" s="124"/>
      <c r="J56" s="124"/>
      <c r="K56" s="124"/>
      <c r="L56" s="125"/>
      <c r="M56" s="124"/>
      <c r="N56" s="124"/>
      <c r="O56" s="124"/>
      <c r="P56" s="124"/>
      <c r="Q56" s="124"/>
      <c r="R56" s="124"/>
      <c r="S56" s="124"/>
      <c r="U56" s="23" t="s">
        <v>26</v>
      </c>
      <c r="Y56" s="24"/>
      <c r="AF56" s="24"/>
      <c r="AK56" s="124"/>
      <c r="AL56" s="124"/>
      <c r="AM56" s="124"/>
    </row>
    <row r="57" spans="1:262" s="4" customFormat="1" ht="15.95" customHeight="1" x14ac:dyDescent="0.25">
      <c r="B57" s="126">
        <v>2014</v>
      </c>
      <c r="C57" s="124"/>
      <c r="D57" s="124"/>
      <c r="E57" s="126">
        <v>2015</v>
      </c>
      <c r="F57" s="124"/>
      <c r="G57" s="124"/>
      <c r="H57" s="126">
        <v>2016</v>
      </c>
      <c r="I57" s="124"/>
      <c r="J57" s="124"/>
      <c r="K57" s="126">
        <v>2017</v>
      </c>
      <c r="L57" s="124"/>
      <c r="M57" s="124"/>
      <c r="N57" s="126">
        <v>2018</v>
      </c>
      <c r="O57" s="124"/>
      <c r="P57" s="124"/>
      <c r="Q57" s="126">
        <v>2019</v>
      </c>
      <c r="R57" s="124"/>
      <c r="S57" s="124"/>
      <c r="V57" s="25">
        <v>2014</v>
      </c>
      <c r="Y57" s="25">
        <v>2015</v>
      </c>
      <c r="AB57" s="25">
        <v>2016</v>
      </c>
      <c r="AE57" s="25">
        <v>2017</v>
      </c>
      <c r="AH57" s="25">
        <v>2018</v>
      </c>
      <c r="AK57" s="126">
        <v>2019</v>
      </c>
      <c r="AL57" s="124"/>
      <c r="AM57" s="124"/>
    </row>
    <row r="58" spans="1:262" s="4" customFormat="1" ht="15.95" customHeight="1" x14ac:dyDescent="0.25">
      <c r="B58" s="127" t="s">
        <v>7</v>
      </c>
      <c r="C58" s="128" t="s">
        <v>17</v>
      </c>
      <c r="D58" s="129" t="s">
        <v>18</v>
      </c>
      <c r="E58" s="127" t="s">
        <v>7</v>
      </c>
      <c r="F58" s="128" t="s">
        <v>17</v>
      </c>
      <c r="G58" s="129" t="s">
        <v>18</v>
      </c>
      <c r="H58" s="127" t="s">
        <v>7</v>
      </c>
      <c r="I58" s="128" t="s">
        <v>17</v>
      </c>
      <c r="J58" s="129" t="s">
        <v>18</v>
      </c>
      <c r="K58" s="127" t="s">
        <v>7</v>
      </c>
      <c r="L58" s="128" t="s">
        <v>17</v>
      </c>
      <c r="M58" s="129" t="s">
        <v>18</v>
      </c>
      <c r="N58" s="127" t="s">
        <v>7</v>
      </c>
      <c r="O58" s="128" t="s">
        <v>17</v>
      </c>
      <c r="P58" s="129" t="s">
        <v>18</v>
      </c>
      <c r="Q58" s="127" t="s">
        <v>7</v>
      </c>
      <c r="R58" s="128" t="s">
        <v>17</v>
      </c>
      <c r="S58" s="129" t="s">
        <v>18</v>
      </c>
      <c r="V58" s="26" t="s">
        <v>7</v>
      </c>
      <c r="W58" s="27" t="s">
        <v>17</v>
      </c>
      <c r="X58" s="28" t="s">
        <v>18</v>
      </c>
      <c r="Y58" s="26" t="s">
        <v>7</v>
      </c>
      <c r="Z58" s="27" t="s">
        <v>17</v>
      </c>
      <c r="AA58" s="28" t="s">
        <v>18</v>
      </c>
      <c r="AB58" s="26" t="s">
        <v>7</v>
      </c>
      <c r="AC58" s="27" t="s">
        <v>17</v>
      </c>
      <c r="AD58" s="28" t="s">
        <v>18</v>
      </c>
      <c r="AE58" s="26" t="s">
        <v>7</v>
      </c>
      <c r="AF58" s="27" t="s">
        <v>17</v>
      </c>
      <c r="AG58" s="28" t="s">
        <v>18</v>
      </c>
      <c r="AH58" s="26" t="s">
        <v>7</v>
      </c>
      <c r="AI58" s="27" t="s">
        <v>17</v>
      </c>
      <c r="AJ58" s="27" t="s">
        <v>18</v>
      </c>
      <c r="AK58" s="127" t="s">
        <v>7</v>
      </c>
      <c r="AL58" s="128" t="s">
        <v>17</v>
      </c>
      <c r="AM58" s="129" t="s">
        <v>18</v>
      </c>
    </row>
    <row r="59" spans="1:262" s="4" customFormat="1" ht="15.95" customHeight="1" x14ac:dyDescent="0.25">
      <c r="A59" s="29" t="s">
        <v>19</v>
      </c>
      <c r="B59" s="107">
        <v>1916.6669999999999</v>
      </c>
      <c r="C59" s="108">
        <v>2158.3330000000001</v>
      </c>
      <c r="D59" s="109">
        <v>887.5</v>
      </c>
      <c r="E59" s="107"/>
      <c r="F59" s="108"/>
      <c r="G59" s="109"/>
      <c r="H59" s="107"/>
      <c r="I59" s="108"/>
      <c r="J59" s="109"/>
      <c r="K59" s="107">
        <v>1890</v>
      </c>
      <c r="L59" s="108">
        <v>2283</v>
      </c>
      <c r="M59" s="109">
        <v>1105</v>
      </c>
      <c r="N59" s="107">
        <v>2027</v>
      </c>
      <c r="O59" s="108">
        <v>2404</v>
      </c>
      <c r="P59" s="109">
        <v>1332</v>
      </c>
      <c r="Q59" s="107">
        <v>2448</v>
      </c>
      <c r="R59" s="108">
        <v>2879</v>
      </c>
      <c r="S59" s="109">
        <v>1700</v>
      </c>
      <c r="U59" s="29" t="s">
        <v>19</v>
      </c>
      <c r="V59" s="30"/>
      <c r="W59" s="31">
        <v>1445</v>
      </c>
      <c r="X59" s="32">
        <v>1432</v>
      </c>
      <c r="Y59" s="30"/>
      <c r="Z59" s="33">
        <v>1619</v>
      </c>
      <c r="AA59" s="34">
        <v>1528</v>
      </c>
      <c r="AB59" s="35"/>
      <c r="AC59" s="33">
        <v>1632</v>
      </c>
      <c r="AD59" s="34">
        <v>1528</v>
      </c>
      <c r="AE59" s="35"/>
      <c r="AF59" s="33">
        <v>1894</v>
      </c>
      <c r="AG59" s="34">
        <v>1837</v>
      </c>
      <c r="AH59" s="35"/>
      <c r="AI59" s="33">
        <v>1878.9401948842874</v>
      </c>
      <c r="AJ59" s="36">
        <v>1824.9944579780754</v>
      </c>
      <c r="AK59" s="107"/>
      <c r="AL59" s="108">
        <v>1833</v>
      </c>
      <c r="AM59" s="109">
        <v>1796</v>
      </c>
    </row>
    <row r="60" spans="1:262" s="4" customFormat="1" ht="15.95" customHeight="1" x14ac:dyDescent="0.25">
      <c r="A60" s="37" t="s">
        <v>9</v>
      </c>
      <c r="B60" s="110">
        <v>5041.6670000000004</v>
      </c>
      <c r="C60" s="111">
        <v>4783.3329999999996</v>
      </c>
      <c r="D60" s="112">
        <v>5316.6670000000004</v>
      </c>
      <c r="E60" s="110"/>
      <c r="F60" s="111"/>
      <c r="G60" s="112"/>
      <c r="H60" s="110"/>
      <c r="I60" s="111"/>
      <c r="J60" s="112"/>
      <c r="K60" s="110">
        <v>6304</v>
      </c>
      <c r="L60" s="111">
        <v>6117</v>
      </c>
      <c r="M60" s="112">
        <v>6548</v>
      </c>
      <c r="N60" s="110">
        <v>6722</v>
      </c>
      <c r="O60" s="111">
        <v>6370</v>
      </c>
      <c r="P60" s="112">
        <v>7105</v>
      </c>
      <c r="Q60" s="110">
        <v>6978</v>
      </c>
      <c r="R60" s="111">
        <v>6649</v>
      </c>
      <c r="S60" s="112">
        <v>7373</v>
      </c>
      <c r="U60" s="37" t="s">
        <v>9</v>
      </c>
      <c r="V60" s="38"/>
      <c r="W60" s="39">
        <v>2080</v>
      </c>
      <c r="X60" s="40">
        <v>2388</v>
      </c>
      <c r="Y60" s="38"/>
      <c r="Z60" s="45">
        <v>2388</v>
      </c>
      <c r="AA60" s="46">
        <v>2760</v>
      </c>
      <c r="AB60" s="44"/>
      <c r="AC60" s="45">
        <v>2435</v>
      </c>
      <c r="AD60" s="46">
        <v>2816</v>
      </c>
      <c r="AE60" s="44"/>
      <c r="AF60" s="45">
        <v>2817</v>
      </c>
      <c r="AG60" s="46">
        <v>3155</v>
      </c>
      <c r="AH60" s="44"/>
      <c r="AI60" s="45">
        <v>2813.321071863581</v>
      </c>
      <c r="AJ60" s="47">
        <v>3158.3702192448231</v>
      </c>
      <c r="AK60" s="110"/>
      <c r="AL60" s="111">
        <v>2723</v>
      </c>
      <c r="AM60" s="112">
        <v>3045</v>
      </c>
    </row>
    <row r="61" spans="1:262" s="4" customFormat="1" ht="15.95" customHeight="1" x14ac:dyDescent="0.25">
      <c r="A61" s="29" t="s">
        <v>10</v>
      </c>
      <c r="B61" s="107">
        <v>18837.5</v>
      </c>
      <c r="C61" s="108">
        <v>16850</v>
      </c>
      <c r="D61" s="109">
        <v>19633.330000000002</v>
      </c>
      <c r="E61" s="107"/>
      <c r="F61" s="108"/>
      <c r="G61" s="109"/>
      <c r="H61" s="107"/>
      <c r="I61" s="108"/>
      <c r="J61" s="109"/>
      <c r="K61" s="107">
        <v>19402</v>
      </c>
      <c r="L61" s="108">
        <v>18232</v>
      </c>
      <c r="M61" s="109">
        <v>19759</v>
      </c>
      <c r="N61" s="107">
        <v>19587</v>
      </c>
      <c r="O61" s="108">
        <v>18167</v>
      </c>
      <c r="P61" s="109">
        <v>20228</v>
      </c>
      <c r="Q61" s="107">
        <v>19260</v>
      </c>
      <c r="R61" s="108">
        <v>16954</v>
      </c>
      <c r="S61" s="109">
        <v>20169</v>
      </c>
      <c r="U61" s="29" t="s">
        <v>10</v>
      </c>
      <c r="V61" s="30"/>
      <c r="W61" s="31">
        <v>6735</v>
      </c>
      <c r="X61" s="32">
        <v>9395</v>
      </c>
      <c r="Y61" s="30"/>
      <c r="Z61" s="33">
        <v>8770</v>
      </c>
      <c r="AA61" s="34">
        <v>10409</v>
      </c>
      <c r="AB61" s="35"/>
      <c r="AC61" s="33">
        <v>8534</v>
      </c>
      <c r="AD61" s="34">
        <v>10908</v>
      </c>
      <c r="AE61" s="35"/>
      <c r="AF61" s="33">
        <v>9342</v>
      </c>
      <c r="AG61" s="34">
        <v>11010</v>
      </c>
      <c r="AH61" s="35"/>
      <c r="AI61" s="33">
        <v>9994.2111449451877</v>
      </c>
      <c r="AJ61" s="36">
        <v>11901.650974421436</v>
      </c>
      <c r="AK61" s="107"/>
      <c r="AL61" s="108">
        <v>9917</v>
      </c>
      <c r="AM61" s="109">
        <v>11922</v>
      </c>
    </row>
    <row r="62" spans="1:262" s="4" customFormat="1" ht="15.95" customHeight="1" x14ac:dyDescent="0.25">
      <c r="A62" s="51" t="s">
        <v>20</v>
      </c>
      <c r="B62" s="113">
        <v>733.33330000000001</v>
      </c>
      <c r="C62" s="114">
        <v>825</v>
      </c>
      <c r="D62" s="115">
        <v>625</v>
      </c>
      <c r="E62" s="113"/>
      <c r="F62" s="114"/>
      <c r="G62" s="115"/>
      <c r="H62" s="113"/>
      <c r="I62" s="114"/>
      <c r="J62" s="115"/>
      <c r="K62" s="113">
        <v>995</v>
      </c>
      <c r="L62" s="114">
        <v>653</v>
      </c>
      <c r="M62" s="115">
        <v>1231</v>
      </c>
      <c r="N62" s="113">
        <v>968</v>
      </c>
      <c r="O62" s="114">
        <v>1268</v>
      </c>
      <c r="P62" s="115">
        <v>631</v>
      </c>
      <c r="Q62" s="113">
        <v>1080</v>
      </c>
      <c r="R62" s="114">
        <v>1349</v>
      </c>
      <c r="S62" s="115">
        <v>744</v>
      </c>
      <c r="U62" s="51" t="s">
        <v>20</v>
      </c>
      <c r="V62" s="52"/>
      <c r="W62" s="53"/>
      <c r="X62" s="54"/>
      <c r="Y62" s="52"/>
      <c r="Z62" s="53"/>
      <c r="AA62" s="54"/>
      <c r="AB62" s="55"/>
      <c r="AC62" s="14"/>
      <c r="AD62" s="56"/>
      <c r="AE62" s="55"/>
      <c r="AF62" s="14"/>
      <c r="AG62" s="56"/>
      <c r="AH62" s="55"/>
      <c r="AI62" s="14"/>
      <c r="AJ62" s="57"/>
      <c r="AK62" s="113"/>
      <c r="AL62" s="114"/>
      <c r="AM62" s="115"/>
    </row>
    <row r="63" spans="1:262" s="4" customFormat="1" ht="15.95" customHeight="1" x14ac:dyDescent="0.25">
      <c r="A63" s="58" t="s">
        <v>21</v>
      </c>
      <c r="B63" s="116">
        <v>3341.6669999999999</v>
      </c>
      <c r="C63" s="117">
        <v>3191.6669999999999</v>
      </c>
      <c r="D63" s="118">
        <v>3420.8330000000001</v>
      </c>
      <c r="E63" s="116"/>
      <c r="F63" s="117"/>
      <c r="G63" s="118"/>
      <c r="H63" s="116"/>
      <c r="I63" s="117"/>
      <c r="J63" s="118"/>
      <c r="K63" s="116">
        <v>3800</v>
      </c>
      <c r="L63" s="117">
        <v>4069</v>
      </c>
      <c r="M63" s="118">
        <v>3546</v>
      </c>
      <c r="N63" s="116">
        <v>4118</v>
      </c>
      <c r="O63" s="117">
        <v>4970</v>
      </c>
      <c r="P63" s="118">
        <v>3516</v>
      </c>
      <c r="Q63" s="116">
        <v>4613</v>
      </c>
      <c r="R63" s="117">
        <v>5134</v>
      </c>
      <c r="S63" s="118">
        <v>4248</v>
      </c>
      <c r="U63" s="58" t="s">
        <v>21</v>
      </c>
      <c r="V63" s="59"/>
      <c r="W63" s="60"/>
      <c r="X63" s="61"/>
      <c r="Y63" s="59"/>
      <c r="Z63" s="60"/>
      <c r="AA63" s="61"/>
      <c r="AB63" s="62"/>
      <c r="AC63" s="63"/>
      <c r="AD63" s="64"/>
      <c r="AE63" s="62"/>
      <c r="AF63" s="63"/>
      <c r="AG63" s="64"/>
      <c r="AH63" s="62"/>
      <c r="AI63" s="63"/>
      <c r="AJ63" s="65"/>
      <c r="AK63" s="116"/>
      <c r="AL63" s="117"/>
      <c r="AM63" s="118"/>
    </row>
    <row r="64" spans="1:262" s="4" customFormat="1" ht="15.95" customHeight="1" x14ac:dyDescent="0.25">
      <c r="A64" s="66" t="s">
        <v>22</v>
      </c>
      <c r="B64" s="119">
        <v>23475</v>
      </c>
      <c r="C64" s="120">
        <v>16829.169999999998</v>
      </c>
      <c r="D64" s="121">
        <v>26641.67</v>
      </c>
      <c r="E64" s="119"/>
      <c r="F64" s="120"/>
      <c r="G64" s="121"/>
      <c r="H64" s="119"/>
      <c r="I64" s="120"/>
      <c r="J64" s="121"/>
      <c r="K64" s="119">
        <v>13247</v>
      </c>
      <c r="L64" s="120">
        <v>11261</v>
      </c>
      <c r="M64" s="121">
        <v>14244</v>
      </c>
      <c r="N64" s="119">
        <v>17090</v>
      </c>
      <c r="O64" s="120">
        <v>16375</v>
      </c>
      <c r="P64" s="121">
        <v>17322</v>
      </c>
      <c r="Q64" s="119">
        <v>15580</v>
      </c>
      <c r="R64" s="120">
        <v>13985</v>
      </c>
      <c r="S64" s="121">
        <v>16934</v>
      </c>
      <c r="U64" s="66" t="s">
        <v>22</v>
      </c>
      <c r="V64" s="67"/>
      <c r="W64" s="68"/>
      <c r="X64" s="69"/>
      <c r="Y64" s="67"/>
      <c r="Z64" s="68"/>
      <c r="AA64" s="69"/>
      <c r="AB64" s="70"/>
      <c r="AC64" s="71"/>
      <c r="AD64" s="72"/>
      <c r="AE64" s="70"/>
      <c r="AF64" s="71"/>
      <c r="AG64" s="72"/>
      <c r="AH64" s="73"/>
      <c r="AI64" s="74"/>
      <c r="AJ64" s="75"/>
      <c r="AK64" s="119"/>
      <c r="AL64" s="120"/>
      <c r="AM64" s="121"/>
    </row>
    <row r="65" spans="1:262" s="4" customFormat="1" ht="15.95" customHeight="1" x14ac:dyDescent="0.25">
      <c r="A65" s="76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122"/>
      <c r="AL65" s="122"/>
      <c r="AM65" s="122"/>
    </row>
    <row r="66" spans="1:262" s="4" customFormat="1" ht="15.95" customHeight="1" x14ac:dyDescent="0.25">
      <c r="B66" s="130"/>
      <c r="C66" s="130"/>
      <c r="D66" s="124"/>
      <c r="E66" s="124"/>
      <c r="F66" s="124"/>
      <c r="G66" s="124"/>
      <c r="H66" s="124"/>
      <c r="I66" s="124"/>
      <c r="J66" s="124"/>
      <c r="K66" s="124"/>
      <c r="L66" s="156"/>
      <c r="M66" s="156"/>
      <c r="N66" s="156"/>
      <c r="O66" s="156"/>
      <c r="P66" s="156"/>
      <c r="Q66" s="124"/>
      <c r="R66" s="124"/>
      <c r="S66" s="124"/>
      <c r="V66" s="80"/>
      <c r="W66" s="80"/>
      <c r="AF66" s="156"/>
      <c r="AG66" s="156"/>
      <c r="AH66" s="156"/>
      <c r="AI66" s="156"/>
      <c r="AJ66" s="156"/>
      <c r="AK66" s="124"/>
      <c r="AL66" s="124"/>
      <c r="AM66" s="124"/>
    </row>
    <row r="67" spans="1:262" s="4" customFormat="1" ht="15.95" customHeight="1" x14ac:dyDescent="0.25">
      <c r="A67" s="23" t="s">
        <v>27</v>
      </c>
      <c r="B67" s="124"/>
      <c r="C67" s="124"/>
      <c r="D67" s="124"/>
      <c r="E67" s="125"/>
      <c r="F67" s="124"/>
      <c r="G67" s="124"/>
      <c r="H67" s="124"/>
      <c r="I67" s="124"/>
      <c r="J67" s="124"/>
      <c r="K67" s="124"/>
      <c r="L67" s="125"/>
      <c r="M67" s="124"/>
      <c r="N67" s="124"/>
      <c r="O67" s="124"/>
      <c r="P67" s="124"/>
      <c r="Q67" s="124"/>
      <c r="R67" s="124"/>
      <c r="S67" s="124"/>
      <c r="U67" s="23" t="s">
        <v>27</v>
      </c>
      <c r="Y67" s="24"/>
      <c r="AF67" s="24"/>
      <c r="AK67" s="124"/>
      <c r="AL67" s="124"/>
      <c r="AM67" s="124"/>
    </row>
    <row r="68" spans="1:262" s="4" customFormat="1" ht="15.95" customHeight="1" x14ac:dyDescent="0.25">
      <c r="B68" s="126">
        <v>2014</v>
      </c>
      <c r="C68" s="124"/>
      <c r="D68" s="124"/>
      <c r="E68" s="126">
        <v>2015</v>
      </c>
      <c r="F68" s="124"/>
      <c r="G68" s="124"/>
      <c r="H68" s="126">
        <v>2016</v>
      </c>
      <c r="I68" s="124"/>
      <c r="J68" s="124"/>
      <c r="K68" s="126">
        <v>2017</v>
      </c>
      <c r="L68" s="124"/>
      <c r="M68" s="124"/>
      <c r="N68" s="126">
        <v>2018</v>
      </c>
      <c r="O68" s="124"/>
      <c r="P68" s="124"/>
      <c r="Q68" s="126">
        <v>2019</v>
      </c>
      <c r="R68" s="124"/>
      <c r="S68" s="124"/>
      <c r="V68" s="25">
        <v>2014</v>
      </c>
      <c r="Y68" s="25">
        <v>2015</v>
      </c>
      <c r="AB68" s="25">
        <v>2016</v>
      </c>
      <c r="AE68" s="25">
        <v>2017</v>
      </c>
      <c r="AH68" s="25">
        <v>2018</v>
      </c>
      <c r="AK68" s="126">
        <v>2019</v>
      </c>
      <c r="AL68" s="124"/>
      <c r="AM68" s="124"/>
    </row>
    <row r="69" spans="1:262" s="4" customFormat="1" ht="15.95" customHeight="1" x14ac:dyDescent="0.25">
      <c r="B69" s="127" t="s">
        <v>7</v>
      </c>
      <c r="C69" s="128" t="s">
        <v>17</v>
      </c>
      <c r="D69" s="129" t="s">
        <v>18</v>
      </c>
      <c r="E69" s="127" t="s">
        <v>7</v>
      </c>
      <c r="F69" s="128" t="s">
        <v>17</v>
      </c>
      <c r="G69" s="129" t="s">
        <v>18</v>
      </c>
      <c r="H69" s="127" t="s">
        <v>7</v>
      </c>
      <c r="I69" s="128" t="s">
        <v>17</v>
      </c>
      <c r="J69" s="129" t="s">
        <v>18</v>
      </c>
      <c r="K69" s="127" t="s">
        <v>7</v>
      </c>
      <c r="L69" s="128" t="s">
        <v>17</v>
      </c>
      <c r="M69" s="129" t="s">
        <v>18</v>
      </c>
      <c r="N69" s="127" t="s">
        <v>7</v>
      </c>
      <c r="O69" s="128" t="s">
        <v>17</v>
      </c>
      <c r="P69" s="129" t="s">
        <v>18</v>
      </c>
      <c r="Q69" s="127" t="s">
        <v>7</v>
      </c>
      <c r="R69" s="128" t="s">
        <v>17</v>
      </c>
      <c r="S69" s="129" t="s">
        <v>18</v>
      </c>
      <c r="V69" s="26" t="s">
        <v>7</v>
      </c>
      <c r="W69" s="27" t="s">
        <v>17</v>
      </c>
      <c r="X69" s="28" t="s">
        <v>18</v>
      </c>
      <c r="Y69" s="26" t="s">
        <v>7</v>
      </c>
      <c r="Z69" s="27" t="s">
        <v>17</v>
      </c>
      <c r="AA69" s="28" t="s">
        <v>18</v>
      </c>
      <c r="AB69" s="26" t="s">
        <v>7</v>
      </c>
      <c r="AC69" s="27" t="s">
        <v>17</v>
      </c>
      <c r="AD69" s="28" t="s">
        <v>18</v>
      </c>
      <c r="AE69" s="26" t="s">
        <v>7</v>
      </c>
      <c r="AF69" s="27" t="s">
        <v>17</v>
      </c>
      <c r="AG69" s="28" t="s">
        <v>18</v>
      </c>
      <c r="AH69" s="26" t="s">
        <v>7</v>
      </c>
      <c r="AI69" s="27" t="s">
        <v>17</v>
      </c>
      <c r="AJ69" s="27" t="s">
        <v>18</v>
      </c>
      <c r="AK69" s="127" t="s">
        <v>7</v>
      </c>
      <c r="AL69" s="128" t="s">
        <v>17</v>
      </c>
      <c r="AM69" s="129" t="s">
        <v>18</v>
      </c>
    </row>
    <row r="70" spans="1:262" s="4" customFormat="1" ht="15.95" customHeight="1" x14ac:dyDescent="0.25">
      <c r="A70" s="29" t="s">
        <v>19</v>
      </c>
      <c r="B70" s="107">
        <v>15584</v>
      </c>
      <c r="C70" s="108">
        <v>15689</v>
      </c>
      <c r="D70" s="109">
        <v>15096</v>
      </c>
      <c r="E70" s="107">
        <v>14998</v>
      </c>
      <c r="F70" s="108">
        <v>15215</v>
      </c>
      <c r="G70" s="109">
        <v>14363</v>
      </c>
      <c r="H70" s="107">
        <v>14892</v>
      </c>
      <c r="I70" s="108">
        <v>15143</v>
      </c>
      <c r="J70" s="109">
        <v>13981</v>
      </c>
      <c r="K70" s="107">
        <v>15123</v>
      </c>
      <c r="L70" s="108">
        <v>15284</v>
      </c>
      <c r="M70" s="109">
        <v>14537</v>
      </c>
      <c r="N70" s="107">
        <v>15642</v>
      </c>
      <c r="O70" s="108">
        <v>15759</v>
      </c>
      <c r="P70" s="109">
        <v>15222</v>
      </c>
      <c r="Q70" s="107">
        <v>16045</v>
      </c>
      <c r="R70" s="108">
        <v>16256</v>
      </c>
      <c r="S70" s="109">
        <v>15613</v>
      </c>
      <c r="U70" s="29" t="s">
        <v>19</v>
      </c>
      <c r="V70" s="107">
        <v>15584</v>
      </c>
      <c r="W70" s="108">
        <v>15689</v>
      </c>
      <c r="X70" s="109">
        <v>15096</v>
      </c>
      <c r="Y70" s="107">
        <v>14998</v>
      </c>
      <c r="Z70" s="108">
        <v>15215</v>
      </c>
      <c r="AA70" s="109">
        <v>14363</v>
      </c>
      <c r="AB70" s="107">
        <v>14892</v>
      </c>
      <c r="AC70" s="108">
        <v>15143</v>
      </c>
      <c r="AD70" s="109">
        <v>13981</v>
      </c>
      <c r="AE70" s="107">
        <v>15123</v>
      </c>
      <c r="AF70" s="108">
        <v>15284</v>
      </c>
      <c r="AG70" s="109">
        <v>14537</v>
      </c>
      <c r="AH70" s="107">
        <v>15642</v>
      </c>
      <c r="AI70" s="108">
        <v>15759</v>
      </c>
      <c r="AJ70" s="109">
        <v>15222</v>
      </c>
      <c r="AK70" s="107"/>
      <c r="AL70" s="108">
        <v>16256</v>
      </c>
      <c r="AM70" s="109">
        <v>15613</v>
      </c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</row>
    <row r="71" spans="1:262" s="4" customFormat="1" ht="15.95" customHeight="1" x14ac:dyDescent="0.25">
      <c r="A71" s="37" t="s">
        <v>9</v>
      </c>
      <c r="B71" s="110">
        <v>23831</v>
      </c>
      <c r="C71" s="111">
        <v>22958</v>
      </c>
      <c r="D71" s="112">
        <v>24712</v>
      </c>
      <c r="E71" s="110">
        <v>24152</v>
      </c>
      <c r="F71" s="111">
        <v>23195</v>
      </c>
      <c r="G71" s="112">
        <v>25254</v>
      </c>
      <c r="H71" s="110">
        <v>24724</v>
      </c>
      <c r="I71" s="111">
        <v>23735</v>
      </c>
      <c r="J71" s="112">
        <v>25943</v>
      </c>
      <c r="K71" s="110">
        <v>25225</v>
      </c>
      <c r="L71" s="111">
        <v>24472</v>
      </c>
      <c r="M71" s="112">
        <v>26125</v>
      </c>
      <c r="N71" s="110">
        <v>26070</v>
      </c>
      <c r="O71" s="111">
        <v>25335</v>
      </c>
      <c r="P71" s="112">
        <v>27064</v>
      </c>
      <c r="Q71" s="110">
        <v>27006</v>
      </c>
      <c r="R71" s="111">
        <v>26332</v>
      </c>
      <c r="S71" s="112">
        <v>27821</v>
      </c>
      <c r="U71" s="37" t="s">
        <v>9</v>
      </c>
      <c r="V71" s="110">
        <v>23831</v>
      </c>
      <c r="W71" s="111">
        <v>22958</v>
      </c>
      <c r="X71" s="112">
        <v>24712</v>
      </c>
      <c r="Y71" s="110">
        <v>24152</v>
      </c>
      <c r="Z71" s="111">
        <v>23195</v>
      </c>
      <c r="AA71" s="112">
        <v>25254</v>
      </c>
      <c r="AB71" s="110">
        <v>24724</v>
      </c>
      <c r="AC71" s="111">
        <v>23735</v>
      </c>
      <c r="AD71" s="112">
        <v>25943</v>
      </c>
      <c r="AE71" s="110">
        <v>25225</v>
      </c>
      <c r="AF71" s="111">
        <v>24472</v>
      </c>
      <c r="AG71" s="112">
        <v>26125</v>
      </c>
      <c r="AH71" s="110">
        <v>26070</v>
      </c>
      <c r="AI71" s="111">
        <v>25335</v>
      </c>
      <c r="AJ71" s="112">
        <v>27064</v>
      </c>
      <c r="AK71" s="110"/>
      <c r="AL71" s="111">
        <v>26332</v>
      </c>
      <c r="AM71" s="112">
        <v>27821</v>
      </c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</row>
    <row r="72" spans="1:262" s="4" customFormat="1" ht="15.95" customHeight="1" x14ac:dyDescent="0.25">
      <c r="A72" s="29" t="s">
        <v>10</v>
      </c>
      <c r="B72" s="107">
        <v>43994</v>
      </c>
      <c r="C72" s="108">
        <v>42367</v>
      </c>
      <c r="D72" s="109">
        <v>44727</v>
      </c>
      <c r="E72" s="107">
        <v>45356</v>
      </c>
      <c r="F72" s="108">
        <v>43744</v>
      </c>
      <c r="G72" s="109">
        <v>46082</v>
      </c>
      <c r="H72" s="107">
        <v>46213</v>
      </c>
      <c r="I72" s="108">
        <v>44489</v>
      </c>
      <c r="J72" s="109">
        <v>46913</v>
      </c>
      <c r="K72" s="107">
        <v>43748</v>
      </c>
      <c r="L72" s="108">
        <v>41706</v>
      </c>
      <c r="M72" s="109">
        <v>44567</v>
      </c>
      <c r="N72" s="107">
        <v>46198</v>
      </c>
      <c r="O72" s="108">
        <v>44442</v>
      </c>
      <c r="P72" s="109">
        <v>47199</v>
      </c>
      <c r="Q72" s="107">
        <v>46684</v>
      </c>
      <c r="R72" s="108">
        <v>44613</v>
      </c>
      <c r="S72" s="109">
        <v>47776</v>
      </c>
      <c r="U72" s="29" t="s">
        <v>10</v>
      </c>
      <c r="V72" s="107">
        <v>43994</v>
      </c>
      <c r="W72" s="108">
        <v>42367</v>
      </c>
      <c r="X72" s="109">
        <v>44727</v>
      </c>
      <c r="Y72" s="107">
        <v>45356</v>
      </c>
      <c r="Z72" s="108">
        <v>43744</v>
      </c>
      <c r="AA72" s="109">
        <v>46082</v>
      </c>
      <c r="AB72" s="107">
        <v>46213</v>
      </c>
      <c r="AC72" s="108">
        <v>44489</v>
      </c>
      <c r="AD72" s="109">
        <v>46913</v>
      </c>
      <c r="AE72" s="107">
        <v>43748</v>
      </c>
      <c r="AF72" s="108">
        <v>41706</v>
      </c>
      <c r="AG72" s="109">
        <v>44567</v>
      </c>
      <c r="AH72" s="107">
        <v>46198</v>
      </c>
      <c r="AI72" s="108">
        <v>44442</v>
      </c>
      <c r="AJ72" s="109">
        <v>47199</v>
      </c>
      <c r="AK72" s="107"/>
      <c r="AL72" s="108">
        <v>44613</v>
      </c>
      <c r="AM72" s="109">
        <v>47776</v>
      </c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</row>
    <row r="73" spans="1:262" s="4" customFormat="1" ht="15.95" customHeight="1" x14ac:dyDescent="0.25">
      <c r="A73" s="51" t="s">
        <v>20</v>
      </c>
      <c r="B73" s="113">
        <v>15372.81</v>
      </c>
      <c r="C73" s="114">
        <v>15233.74</v>
      </c>
      <c r="D73" s="115">
        <v>15710.8</v>
      </c>
      <c r="E73" s="113">
        <v>15123.81</v>
      </c>
      <c r="F73" s="114">
        <v>14711.43</v>
      </c>
      <c r="G73" s="115">
        <v>15631.56</v>
      </c>
      <c r="H73" s="113">
        <v>15162.23</v>
      </c>
      <c r="I73" s="114">
        <v>14793.89</v>
      </c>
      <c r="J73" s="115">
        <v>15429.33</v>
      </c>
      <c r="K73" s="113">
        <v>14618</v>
      </c>
      <c r="L73" s="114">
        <v>14871</v>
      </c>
      <c r="M73" s="115">
        <v>14143</v>
      </c>
      <c r="N73" s="113">
        <v>15074</v>
      </c>
      <c r="O73" s="114">
        <v>15186</v>
      </c>
      <c r="P73" s="115">
        <v>15008</v>
      </c>
      <c r="Q73" s="113">
        <v>15697</v>
      </c>
      <c r="R73" s="114">
        <v>15649</v>
      </c>
      <c r="S73" s="115">
        <v>15769</v>
      </c>
      <c r="U73" s="51" t="s">
        <v>20</v>
      </c>
      <c r="V73" s="52"/>
      <c r="W73" s="53"/>
      <c r="X73" s="54"/>
      <c r="Y73" s="52"/>
      <c r="Z73" s="53"/>
      <c r="AA73" s="54"/>
      <c r="AB73" s="52"/>
      <c r="AC73" s="53"/>
      <c r="AD73" s="54"/>
      <c r="AE73" s="52"/>
      <c r="AF73" s="53"/>
      <c r="AG73" s="54"/>
      <c r="AH73" s="113"/>
      <c r="AI73" s="114"/>
      <c r="AJ73" s="115"/>
      <c r="AK73" s="113"/>
      <c r="AL73" s="114"/>
      <c r="AM73" s="115"/>
    </row>
    <row r="74" spans="1:262" s="4" customFormat="1" ht="15.95" customHeight="1" x14ac:dyDescent="0.25">
      <c r="A74" s="58" t="s">
        <v>21</v>
      </c>
      <c r="B74" s="116">
        <v>23450.89</v>
      </c>
      <c r="C74" s="117">
        <v>22522.53</v>
      </c>
      <c r="D74" s="118">
        <v>24267.59</v>
      </c>
      <c r="E74" s="116">
        <v>23435.11</v>
      </c>
      <c r="F74" s="117">
        <v>23652.51</v>
      </c>
      <c r="G74" s="118">
        <v>23275.08</v>
      </c>
      <c r="H74" s="116">
        <v>23989.15</v>
      </c>
      <c r="I74" s="117">
        <v>23171.82</v>
      </c>
      <c r="J74" s="118">
        <v>24614.560000000001</v>
      </c>
      <c r="K74" s="116">
        <v>25391</v>
      </c>
      <c r="L74" s="117">
        <v>25299</v>
      </c>
      <c r="M74" s="118">
        <v>25726</v>
      </c>
      <c r="N74" s="116">
        <v>26649</v>
      </c>
      <c r="O74" s="117">
        <v>26080</v>
      </c>
      <c r="P74" s="118">
        <v>27605</v>
      </c>
      <c r="Q74" s="116">
        <v>27500</v>
      </c>
      <c r="R74" s="117">
        <v>26770</v>
      </c>
      <c r="S74" s="118">
        <v>27976</v>
      </c>
      <c r="U74" s="58" t="s">
        <v>21</v>
      </c>
      <c r="V74" s="59"/>
      <c r="W74" s="60"/>
      <c r="X74" s="61"/>
      <c r="Y74" s="59"/>
      <c r="Z74" s="60"/>
      <c r="AA74" s="61"/>
      <c r="AB74" s="59"/>
      <c r="AC74" s="60"/>
      <c r="AD74" s="61"/>
      <c r="AE74" s="59"/>
      <c r="AF74" s="60"/>
      <c r="AG74" s="61"/>
      <c r="AH74" s="116"/>
      <c r="AI74" s="117"/>
      <c r="AJ74" s="118"/>
      <c r="AK74" s="116"/>
      <c r="AL74" s="117"/>
      <c r="AM74" s="118"/>
    </row>
    <row r="75" spans="1:262" s="4" customFormat="1" ht="15.95" customHeight="1" x14ac:dyDescent="0.25">
      <c r="A75" s="66" t="s">
        <v>22</v>
      </c>
      <c r="B75" s="119">
        <v>49107.53</v>
      </c>
      <c r="C75" s="120">
        <v>43580.03</v>
      </c>
      <c r="D75" s="121">
        <v>51658.57</v>
      </c>
      <c r="E75" s="119">
        <v>50691.59</v>
      </c>
      <c r="F75" s="120">
        <v>44405.54</v>
      </c>
      <c r="G75" s="121">
        <v>53278.9</v>
      </c>
      <c r="H75" s="119">
        <v>53995.3</v>
      </c>
      <c r="I75" s="120">
        <v>46062.69</v>
      </c>
      <c r="J75" s="121">
        <v>56387.82</v>
      </c>
      <c r="K75" s="119">
        <v>43731</v>
      </c>
      <c r="L75" s="120">
        <v>43564</v>
      </c>
      <c r="M75" s="121">
        <v>43890</v>
      </c>
      <c r="N75" s="119">
        <v>49625</v>
      </c>
      <c r="O75" s="120">
        <v>48689</v>
      </c>
      <c r="P75" s="121">
        <v>49730</v>
      </c>
      <c r="Q75" s="119">
        <v>48320</v>
      </c>
      <c r="R75" s="120">
        <v>46916</v>
      </c>
      <c r="S75" s="121">
        <v>48954</v>
      </c>
      <c r="U75" s="66" t="s">
        <v>22</v>
      </c>
      <c r="V75" s="67"/>
      <c r="W75" s="68"/>
      <c r="X75" s="69"/>
      <c r="Y75" s="67"/>
      <c r="Z75" s="68"/>
      <c r="AA75" s="69"/>
      <c r="AB75" s="67"/>
      <c r="AC75" s="68"/>
      <c r="AD75" s="69"/>
      <c r="AE75" s="67"/>
      <c r="AF75" s="68"/>
      <c r="AG75" s="69"/>
      <c r="AH75" s="119"/>
      <c r="AI75" s="120"/>
      <c r="AJ75" s="121"/>
      <c r="AK75" s="119"/>
      <c r="AL75" s="120"/>
      <c r="AM75" s="121"/>
    </row>
    <row r="76" spans="1:262" s="4" customFormat="1" ht="15.95" customHeight="1" x14ac:dyDescent="0.25">
      <c r="A76" s="76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</row>
    <row r="77" spans="1:262" ht="15" customHeight="1" x14ac:dyDescent="0.25">
      <c r="AN77" s="3"/>
      <c r="AO77" s="3"/>
      <c r="AP77" s="3"/>
      <c r="AQ77" s="3"/>
      <c r="AR77" s="3"/>
      <c r="AS77" s="3"/>
      <c r="AU77" s="2"/>
      <c r="AV77" s="2"/>
      <c r="AW77" s="2"/>
      <c r="AX77" s="2"/>
      <c r="AY77" s="2"/>
      <c r="AZ77" s="2"/>
      <c r="IW77" s="1"/>
      <c r="IX77" s="1"/>
      <c r="IY77" s="1"/>
      <c r="IZ77" s="1"/>
      <c r="JA77" s="1"/>
      <c r="JB77" s="1"/>
    </row>
    <row r="78" spans="1:262" s="4" customFormat="1" ht="15.95" customHeight="1" x14ac:dyDescent="0.25">
      <c r="A78" s="23" t="s">
        <v>28</v>
      </c>
      <c r="E78" s="24"/>
      <c r="L78" s="24"/>
      <c r="U78" s="23" t="s">
        <v>29</v>
      </c>
      <c r="Y78" s="24"/>
      <c r="AF78" s="24"/>
    </row>
    <row r="79" spans="1:262" s="4" customFormat="1" ht="15.95" customHeight="1" x14ac:dyDescent="0.25">
      <c r="B79" s="25">
        <v>2014</v>
      </c>
      <c r="E79" s="25">
        <v>2015</v>
      </c>
      <c r="H79" s="25">
        <v>2016</v>
      </c>
      <c r="K79" s="25">
        <v>2017</v>
      </c>
      <c r="N79" s="25">
        <v>2018</v>
      </c>
      <c r="Q79" s="25">
        <v>2019</v>
      </c>
      <c r="V79" s="25">
        <v>2014</v>
      </c>
      <c r="Y79" s="25">
        <v>2015</v>
      </c>
      <c r="AB79" s="25">
        <v>2016</v>
      </c>
      <c r="AE79" s="25">
        <v>2017</v>
      </c>
      <c r="AH79" s="25">
        <v>2018</v>
      </c>
      <c r="AK79" s="25">
        <v>2019</v>
      </c>
    </row>
    <row r="80" spans="1:262" s="4" customFormat="1" ht="15.95" customHeight="1" x14ac:dyDescent="0.25">
      <c r="B80" s="26" t="s">
        <v>7</v>
      </c>
      <c r="C80" s="27" t="s">
        <v>17</v>
      </c>
      <c r="D80" s="28" t="s">
        <v>18</v>
      </c>
      <c r="E80" s="26" t="s">
        <v>7</v>
      </c>
      <c r="F80" s="27" t="s">
        <v>17</v>
      </c>
      <c r="G80" s="28" t="s">
        <v>18</v>
      </c>
      <c r="H80" s="26" t="s">
        <v>7</v>
      </c>
      <c r="I80" s="27" t="s">
        <v>17</v>
      </c>
      <c r="J80" s="28" t="s">
        <v>18</v>
      </c>
      <c r="K80" s="26" t="s">
        <v>7</v>
      </c>
      <c r="L80" s="27" t="s">
        <v>17</v>
      </c>
      <c r="M80" s="28" t="s">
        <v>18</v>
      </c>
      <c r="N80" s="26" t="s">
        <v>7</v>
      </c>
      <c r="O80" s="27" t="s">
        <v>17</v>
      </c>
      <c r="P80" s="28" t="s">
        <v>18</v>
      </c>
      <c r="Q80" s="26" t="s">
        <v>7</v>
      </c>
      <c r="R80" s="27" t="s">
        <v>17</v>
      </c>
      <c r="S80" s="28" t="s">
        <v>18</v>
      </c>
      <c r="V80" s="26" t="s">
        <v>7</v>
      </c>
      <c r="W80" s="27" t="s">
        <v>17</v>
      </c>
      <c r="X80" s="28" t="s">
        <v>18</v>
      </c>
      <c r="Y80" s="26" t="s">
        <v>7</v>
      </c>
      <c r="Z80" s="27" t="s">
        <v>17</v>
      </c>
      <c r="AA80" s="28" t="s">
        <v>18</v>
      </c>
      <c r="AB80" s="26" t="s">
        <v>7</v>
      </c>
      <c r="AC80" s="27" t="s">
        <v>17</v>
      </c>
      <c r="AD80" s="28" t="s">
        <v>18</v>
      </c>
      <c r="AE80" s="26" t="s">
        <v>7</v>
      </c>
      <c r="AF80" s="27" t="s">
        <v>17</v>
      </c>
      <c r="AG80" s="28" t="s">
        <v>18</v>
      </c>
      <c r="AH80" s="26" t="s">
        <v>7</v>
      </c>
      <c r="AI80" s="27" t="s">
        <v>17</v>
      </c>
      <c r="AJ80" s="27" t="s">
        <v>18</v>
      </c>
      <c r="AK80" s="26" t="s">
        <v>7</v>
      </c>
      <c r="AL80" s="27" t="s">
        <v>17</v>
      </c>
      <c r="AM80" s="28" t="s">
        <v>18</v>
      </c>
    </row>
    <row r="81" spans="1:39" s="4" customFormat="1" ht="15.95" customHeight="1" x14ac:dyDescent="0.25">
      <c r="A81" s="29" t="s">
        <v>19</v>
      </c>
      <c r="B81" s="50">
        <f t="shared" ref="B81:D86" si="6">B37/B70</f>
        <v>0.75958226386036964</v>
      </c>
      <c r="C81" s="81">
        <f t="shared" si="6"/>
        <v>0.76882975333035886</v>
      </c>
      <c r="D81" s="82">
        <f t="shared" si="6"/>
        <v>0.72499337572866984</v>
      </c>
      <c r="E81" s="50"/>
      <c r="F81" s="81"/>
      <c r="G81" s="82"/>
      <c r="H81" s="50"/>
      <c r="I81" s="81"/>
      <c r="J81" s="82"/>
      <c r="K81" s="50">
        <f t="shared" ref="K81:P86" si="7">K37/K70</f>
        <v>0.81683528400449645</v>
      </c>
      <c r="L81" s="81">
        <f t="shared" si="7"/>
        <v>0.83669196545406965</v>
      </c>
      <c r="M81" s="82">
        <f t="shared" si="7"/>
        <v>0.79101602806631355</v>
      </c>
      <c r="N81" s="50">
        <f t="shared" si="7"/>
        <v>0.81600818309679068</v>
      </c>
      <c r="O81" s="81">
        <f t="shared" si="7"/>
        <v>0.83603020496224378</v>
      </c>
      <c r="P81" s="82">
        <f t="shared" si="7"/>
        <v>0.78623045591906449</v>
      </c>
      <c r="Q81" s="50">
        <f t="shared" ref="Q81:R81" si="8">Q37/Q70</f>
        <v>0.85640386413212843</v>
      </c>
      <c r="R81" s="81">
        <f t="shared" si="8"/>
        <v>0.87014025590551181</v>
      </c>
      <c r="S81" s="82">
        <f>S37/S70</f>
        <v>0.82706718760007691</v>
      </c>
      <c r="U81" s="29" t="s">
        <v>19</v>
      </c>
      <c r="V81" s="50"/>
      <c r="W81" s="81">
        <f t="shared" ref="W81:X83" si="9">W37/W70</f>
        <v>0.71139014596213912</v>
      </c>
      <c r="X81" s="82">
        <f t="shared" si="9"/>
        <v>0.69992050874403811</v>
      </c>
      <c r="Y81" s="50"/>
      <c r="Z81" s="81">
        <f t="shared" ref="Z81:AA83" si="10">Z37/Z70</f>
        <v>0.74078212290502798</v>
      </c>
      <c r="AA81" s="82">
        <f t="shared" si="10"/>
        <v>0.74455197382162497</v>
      </c>
      <c r="AB81" s="50"/>
      <c r="AC81" s="81">
        <f t="shared" ref="AC81:AD83" si="11">AC37/AC70</f>
        <v>0.76477580400184908</v>
      </c>
      <c r="AD81" s="82">
        <f t="shared" si="11"/>
        <v>0.78649595880123024</v>
      </c>
      <c r="AE81" s="50"/>
      <c r="AF81" s="81">
        <f>AF37/AF70</f>
        <v>0.85429207013870712</v>
      </c>
      <c r="AG81" s="82">
        <f t="shared" ref="AG81:AM83" si="12">AG37/AG70</f>
        <v>0.88381371672284514</v>
      </c>
      <c r="AH81" s="35"/>
      <c r="AI81" s="81">
        <f t="shared" si="12"/>
        <v>0.83344179696168041</v>
      </c>
      <c r="AJ81" s="81">
        <f t="shared" si="12"/>
        <v>0.84390388510699377</v>
      </c>
      <c r="AK81" s="50"/>
      <c r="AL81" s="81">
        <f t="shared" si="12"/>
        <v>0.81446850393700787</v>
      </c>
      <c r="AM81" s="82">
        <f t="shared" si="12"/>
        <v>0.83750720553385005</v>
      </c>
    </row>
    <row r="82" spans="1:39" s="4" customFormat="1" ht="15.95" customHeight="1" x14ac:dyDescent="0.25">
      <c r="A82" s="37" t="s">
        <v>9</v>
      </c>
      <c r="B82" s="83">
        <f t="shared" si="6"/>
        <v>0.77528555243170671</v>
      </c>
      <c r="C82" s="84">
        <f t="shared" si="6"/>
        <v>0.75309260388535582</v>
      </c>
      <c r="D82" s="85">
        <f t="shared" si="6"/>
        <v>0.7972373745548722</v>
      </c>
      <c r="E82" s="83"/>
      <c r="F82" s="84"/>
      <c r="G82" s="85"/>
      <c r="H82" s="83"/>
      <c r="I82" s="84"/>
      <c r="J82" s="85"/>
      <c r="K82" s="83">
        <f>K38/K71</f>
        <v>0.83060455896927654</v>
      </c>
      <c r="L82" s="84">
        <f t="shared" si="7"/>
        <v>0.81211180124223603</v>
      </c>
      <c r="M82" s="85">
        <f t="shared" si="7"/>
        <v>0.84375119617224881</v>
      </c>
      <c r="N82" s="83">
        <f>N38/N71</f>
        <v>0.83256616800920602</v>
      </c>
      <c r="O82" s="84">
        <f t="shared" si="7"/>
        <v>0.80623643181369642</v>
      </c>
      <c r="P82" s="85">
        <f t="shared" si="7"/>
        <v>0.85157404670410874</v>
      </c>
      <c r="Q82" s="83">
        <f>Q38/Q71</f>
        <v>0.83333333333333337</v>
      </c>
      <c r="R82" s="84">
        <f>R38/R71</f>
        <v>0.80612942427464684</v>
      </c>
      <c r="S82" s="85">
        <f>S38/S71</f>
        <v>0.85873980086984647</v>
      </c>
      <c r="U82" s="37" t="s">
        <v>9</v>
      </c>
      <c r="V82" s="83"/>
      <c r="W82" s="84">
        <f t="shared" si="9"/>
        <v>0.67697534628451961</v>
      </c>
      <c r="X82" s="85">
        <f t="shared" si="9"/>
        <v>0.71977177079961152</v>
      </c>
      <c r="Y82" s="83"/>
      <c r="Z82" s="84">
        <f t="shared" si="10"/>
        <v>0.67941366673852122</v>
      </c>
      <c r="AA82" s="85">
        <f t="shared" si="10"/>
        <v>0.72301417597212325</v>
      </c>
      <c r="AB82" s="83"/>
      <c r="AC82" s="84">
        <f t="shared" si="11"/>
        <v>0.6779860964819886</v>
      </c>
      <c r="AD82" s="85">
        <f t="shared" si="11"/>
        <v>0.72142774544193033</v>
      </c>
      <c r="AE82" s="83"/>
      <c r="AF82" s="84">
        <f>AF38/AF71</f>
        <v>0.72127329192546585</v>
      </c>
      <c r="AG82" s="85">
        <f t="shared" si="12"/>
        <v>0.76455502392344499</v>
      </c>
      <c r="AH82" s="44"/>
      <c r="AI82" s="84">
        <f t="shared" si="12"/>
        <v>0.70001639901086699</v>
      </c>
      <c r="AJ82" s="84">
        <f t="shared" si="12"/>
        <v>0.74424207951792354</v>
      </c>
      <c r="AK82" s="83"/>
      <c r="AL82" s="84">
        <f t="shared" ref="AL82:AM82" si="13">AL38/AL71</f>
        <v>0.67746468175603825</v>
      </c>
      <c r="AM82" s="85">
        <f t="shared" si="13"/>
        <v>0.72466841594478992</v>
      </c>
    </row>
    <row r="83" spans="1:39" s="4" customFormat="1" ht="15.95" customHeight="1" x14ac:dyDescent="0.25">
      <c r="A83" s="29" t="s">
        <v>10</v>
      </c>
      <c r="B83" s="50">
        <f t="shared" si="6"/>
        <v>0.809939991817066</v>
      </c>
      <c r="C83" s="81">
        <f t="shared" si="6"/>
        <v>0.77852267094672734</v>
      </c>
      <c r="D83" s="82">
        <f t="shared" si="6"/>
        <v>0.81483958235517695</v>
      </c>
      <c r="E83" s="50"/>
      <c r="F83" s="81"/>
      <c r="G83" s="82"/>
      <c r="H83" s="50"/>
      <c r="I83" s="81"/>
      <c r="J83" s="82"/>
      <c r="K83" s="50">
        <f t="shared" si="7"/>
        <v>0.86182225473164487</v>
      </c>
      <c r="L83" s="81">
        <f t="shared" si="7"/>
        <v>0.8552486452788568</v>
      </c>
      <c r="M83" s="82">
        <f>M39/M72</f>
        <v>0.86092848968968072</v>
      </c>
      <c r="N83" s="50">
        <f t="shared" si="7"/>
        <v>0.83088012468072214</v>
      </c>
      <c r="O83" s="81">
        <f t="shared" si="7"/>
        <v>0.8156923630799694</v>
      </c>
      <c r="P83" s="82">
        <f t="shared" si="7"/>
        <v>0.83124642471238797</v>
      </c>
      <c r="Q83" s="50">
        <f t="shared" ref="Q83:S83" si="14">Q39/Q72</f>
        <v>0.82375117813383603</v>
      </c>
      <c r="R83" s="81">
        <f t="shared" si="14"/>
        <v>0.78658686929818666</v>
      </c>
      <c r="S83" s="82">
        <f t="shared" si="14"/>
        <v>0.83428918285331544</v>
      </c>
      <c r="U83" s="29" t="s">
        <v>10</v>
      </c>
      <c r="V83" s="50"/>
      <c r="W83" s="81">
        <f t="shared" si="9"/>
        <v>0.57091604314678879</v>
      </c>
      <c r="X83" s="82">
        <f t="shared" si="9"/>
        <v>0.61837368927046299</v>
      </c>
      <c r="Y83" s="50"/>
      <c r="Z83" s="81">
        <f t="shared" si="10"/>
        <v>0.60476865398683244</v>
      </c>
      <c r="AA83" s="82">
        <f t="shared" si="10"/>
        <v>0.62803263747233196</v>
      </c>
      <c r="AB83" s="50"/>
      <c r="AC83" s="81">
        <f t="shared" si="11"/>
        <v>0.59906943289352421</v>
      </c>
      <c r="AD83" s="82">
        <f t="shared" si="11"/>
        <v>0.6386502675164667</v>
      </c>
      <c r="AE83" s="50"/>
      <c r="AF83" s="81">
        <f>AF39/AF72</f>
        <v>0.68469764542272094</v>
      </c>
      <c r="AG83" s="82">
        <f t="shared" si="12"/>
        <v>0.7061727287006081</v>
      </c>
      <c r="AH83" s="35"/>
      <c r="AI83" s="81">
        <f t="shared" ref="AI83:AM83" si="15">AI39/AI72</f>
        <v>0.6565096687351909</v>
      </c>
      <c r="AJ83" s="81">
        <f t="shared" si="15"/>
        <v>0.68772998878281943</v>
      </c>
      <c r="AK83" s="50"/>
      <c r="AL83" s="81">
        <f t="shared" si="15"/>
        <v>0.65057270302378234</v>
      </c>
      <c r="AM83" s="82">
        <f t="shared" si="15"/>
        <v>0.67904387139986599</v>
      </c>
    </row>
    <row r="84" spans="1:39" s="4" customFormat="1" ht="15.95" customHeight="1" x14ac:dyDescent="0.25">
      <c r="A84" s="51" t="s">
        <v>20</v>
      </c>
      <c r="B84" s="86">
        <f t="shared" si="6"/>
        <v>0.50036395428031699</v>
      </c>
      <c r="C84" s="87">
        <f t="shared" si="6"/>
        <v>0.50749192253510955</v>
      </c>
      <c r="D84" s="88">
        <f t="shared" si="6"/>
        <v>0.48781729765511622</v>
      </c>
      <c r="E84" s="86"/>
      <c r="F84" s="87"/>
      <c r="G84" s="88"/>
      <c r="H84" s="86"/>
      <c r="I84" s="87"/>
      <c r="J84" s="88"/>
      <c r="K84" s="86">
        <f t="shared" si="7"/>
        <v>0.61540566424955534</v>
      </c>
      <c r="L84" s="87">
        <f t="shared" si="7"/>
        <v>0.55719184990921933</v>
      </c>
      <c r="M84" s="88">
        <f t="shared" si="7"/>
        <v>0.67885172877041644</v>
      </c>
      <c r="N84" s="86">
        <f t="shared" si="7"/>
        <v>0.60952633673875545</v>
      </c>
      <c r="O84" s="87">
        <f t="shared" si="7"/>
        <v>0.6353878572369287</v>
      </c>
      <c r="P84" s="88">
        <f t="shared" si="7"/>
        <v>0.58009061833688702</v>
      </c>
      <c r="Q84" s="86">
        <f t="shared" ref="Q84:S84" si="16">Q40/Q73</f>
        <v>0.60138880040772125</v>
      </c>
      <c r="R84" s="87">
        <f t="shared" si="16"/>
        <v>0.6344814365135153</v>
      </c>
      <c r="S84" s="88">
        <f t="shared" si="16"/>
        <v>0.57467182446572385</v>
      </c>
      <c r="U84" s="51" t="s">
        <v>20</v>
      </c>
      <c r="V84" s="86"/>
      <c r="W84" s="87"/>
      <c r="X84" s="88"/>
      <c r="Y84" s="86"/>
      <c r="Z84" s="87"/>
      <c r="AA84" s="88"/>
      <c r="AB84" s="55"/>
      <c r="AC84" s="14"/>
      <c r="AD84" s="56"/>
      <c r="AE84" s="55"/>
      <c r="AF84" s="14"/>
      <c r="AG84" s="56"/>
      <c r="AH84" s="55"/>
      <c r="AI84" s="14"/>
      <c r="AJ84" s="57"/>
      <c r="AK84" s="86"/>
      <c r="AL84" s="87"/>
      <c r="AM84" s="88"/>
    </row>
    <row r="85" spans="1:39" s="4" customFormat="1" ht="15.95" customHeight="1" x14ac:dyDescent="0.25">
      <c r="A85" s="58" t="s">
        <v>21</v>
      </c>
      <c r="B85" s="89">
        <f t="shared" si="6"/>
        <v>0.60100064432522604</v>
      </c>
      <c r="C85" s="90">
        <f t="shared" si="6"/>
        <v>0.58496980579002456</v>
      </c>
      <c r="D85" s="91">
        <f t="shared" si="6"/>
        <v>0.60336976189230163</v>
      </c>
      <c r="E85" s="89"/>
      <c r="F85" s="90"/>
      <c r="G85" s="91"/>
      <c r="H85" s="89"/>
      <c r="I85" s="90"/>
      <c r="J85" s="91"/>
      <c r="K85" s="89">
        <f t="shared" si="7"/>
        <v>0.60052774605175063</v>
      </c>
      <c r="L85" s="90">
        <f t="shared" si="7"/>
        <v>0.6208941064864224</v>
      </c>
      <c r="M85" s="91">
        <f t="shared" si="7"/>
        <v>0.57008473917437608</v>
      </c>
      <c r="N85" s="89">
        <f t="shared" si="7"/>
        <v>0.60156103418514761</v>
      </c>
      <c r="O85" s="90">
        <f t="shared" si="7"/>
        <v>0.63358895705521467</v>
      </c>
      <c r="P85" s="91">
        <f t="shared" si="7"/>
        <v>0.5602245969932983</v>
      </c>
      <c r="Q85" s="89">
        <f t="shared" ref="Q85:S85" si="17">Q41/Q74</f>
        <v>0.59621818181818187</v>
      </c>
      <c r="R85" s="90">
        <f t="shared" si="17"/>
        <v>0.62771759432200225</v>
      </c>
      <c r="S85" s="91">
        <f t="shared" si="17"/>
        <v>0.56848727480697736</v>
      </c>
      <c r="U85" s="58" t="s">
        <v>21</v>
      </c>
      <c r="V85" s="89"/>
      <c r="W85" s="90"/>
      <c r="X85" s="91"/>
      <c r="Y85" s="89"/>
      <c r="Z85" s="90"/>
      <c r="AA85" s="91"/>
      <c r="AB85" s="62"/>
      <c r="AC85" s="63"/>
      <c r="AD85" s="64"/>
      <c r="AE85" s="62"/>
      <c r="AF85" s="63"/>
      <c r="AG85" s="64"/>
      <c r="AH85" s="62"/>
      <c r="AI85" s="63"/>
      <c r="AJ85" s="65"/>
      <c r="AK85" s="89"/>
      <c r="AL85" s="90"/>
      <c r="AM85" s="91"/>
    </row>
    <row r="86" spans="1:39" s="4" customFormat="1" ht="15.95" customHeight="1" x14ac:dyDescent="0.25">
      <c r="A86" s="66" t="s">
        <v>22</v>
      </c>
      <c r="B86" s="92">
        <f t="shared" si="6"/>
        <v>0.7723188276828421</v>
      </c>
      <c r="C86" s="93">
        <f t="shared" si="6"/>
        <v>0.7037627096631186</v>
      </c>
      <c r="D86" s="94">
        <f t="shared" si="6"/>
        <v>0.79678938073585859</v>
      </c>
      <c r="E86" s="92"/>
      <c r="F86" s="93"/>
      <c r="G86" s="94"/>
      <c r="H86" s="92"/>
      <c r="I86" s="93"/>
      <c r="J86" s="94"/>
      <c r="K86" s="92">
        <f t="shared" si="7"/>
        <v>0.63844869772015278</v>
      </c>
      <c r="L86" s="93">
        <f t="shared" si="7"/>
        <v>0.5912680194656138</v>
      </c>
      <c r="M86" s="94">
        <f t="shared" si="7"/>
        <v>0.67192982456140349</v>
      </c>
      <c r="N86" s="92">
        <f t="shared" si="7"/>
        <v>0.6099143576826197</v>
      </c>
      <c r="O86" s="93">
        <f t="shared" si="7"/>
        <v>0.6229538499455729</v>
      </c>
      <c r="P86" s="94">
        <f t="shared" si="7"/>
        <v>0.60347878544138345</v>
      </c>
      <c r="Q86" s="92">
        <f t="shared" ref="Q86:S86" si="18">Q42/Q75</f>
        <v>0.63487168874172184</v>
      </c>
      <c r="R86" s="93">
        <f t="shared" si="18"/>
        <v>0.62618296529968454</v>
      </c>
      <c r="S86" s="94">
        <f t="shared" si="18"/>
        <v>0.64350206316133518</v>
      </c>
      <c r="U86" s="66" t="s">
        <v>22</v>
      </c>
      <c r="V86" s="92"/>
      <c r="W86" s="93"/>
      <c r="X86" s="94"/>
      <c r="Y86" s="92"/>
      <c r="Z86" s="93"/>
      <c r="AA86" s="94"/>
      <c r="AB86" s="70"/>
      <c r="AC86" s="71"/>
      <c r="AD86" s="72"/>
      <c r="AE86" s="70"/>
      <c r="AF86" s="71"/>
      <c r="AG86" s="72"/>
      <c r="AH86" s="73"/>
      <c r="AI86" s="74"/>
      <c r="AJ86" s="75"/>
      <c r="AK86" s="92"/>
      <c r="AL86" s="93"/>
      <c r="AM86" s="94"/>
    </row>
    <row r="87" spans="1:39" s="4" customFormat="1" ht="15.95" customHeight="1" x14ac:dyDescent="0.25">
      <c r="A87" s="76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 t="s">
        <v>53</v>
      </c>
      <c r="AL87" s="77"/>
      <c r="AM87" s="77"/>
    </row>
    <row r="88" spans="1:39" s="4" customFormat="1" ht="15.95" customHeight="1" x14ac:dyDescent="0.25">
      <c r="B88" s="80"/>
      <c r="C88" s="80"/>
      <c r="K88" s="158"/>
      <c r="L88" s="159"/>
      <c r="M88" s="160"/>
      <c r="N88" s="158"/>
      <c r="V88" s="80"/>
      <c r="W88" s="80"/>
    </row>
    <row r="89" spans="1:39" s="4" customFormat="1" ht="15.95" customHeight="1" x14ac:dyDescent="0.25">
      <c r="A89" s="23" t="s">
        <v>30</v>
      </c>
      <c r="E89" s="24"/>
      <c r="L89" s="157"/>
      <c r="M89" s="157"/>
      <c r="U89" s="23" t="s">
        <v>31</v>
      </c>
      <c r="Y89" s="24"/>
      <c r="AF89" s="24"/>
    </row>
    <row r="90" spans="1:39" s="4" customFormat="1" ht="15.95" customHeight="1" x14ac:dyDescent="0.25">
      <c r="B90" s="25">
        <v>2014</v>
      </c>
      <c r="E90" s="25">
        <v>2015</v>
      </c>
      <c r="H90" s="25">
        <v>2016</v>
      </c>
      <c r="K90" s="25">
        <v>2017</v>
      </c>
      <c r="N90" s="25">
        <v>2018</v>
      </c>
      <c r="Q90" s="25">
        <v>2019</v>
      </c>
      <c r="V90" s="25">
        <v>2014</v>
      </c>
      <c r="Y90" s="25">
        <v>2015</v>
      </c>
      <c r="AB90" s="25">
        <v>2016</v>
      </c>
      <c r="AE90" s="25">
        <v>2017</v>
      </c>
      <c r="AH90" s="25">
        <v>2018</v>
      </c>
      <c r="AK90" s="25">
        <v>2019</v>
      </c>
    </row>
    <row r="91" spans="1:39" s="4" customFormat="1" ht="15.95" customHeight="1" x14ac:dyDescent="0.25">
      <c r="B91" s="26" t="s">
        <v>7</v>
      </c>
      <c r="C91" s="27" t="s">
        <v>17</v>
      </c>
      <c r="D91" s="28" t="s">
        <v>18</v>
      </c>
      <c r="E91" s="26" t="s">
        <v>7</v>
      </c>
      <c r="F91" s="27" t="s">
        <v>17</v>
      </c>
      <c r="G91" s="28" t="s">
        <v>18</v>
      </c>
      <c r="H91" s="26" t="s">
        <v>7</v>
      </c>
      <c r="I91" s="27" t="s">
        <v>17</v>
      </c>
      <c r="J91" s="28" t="s">
        <v>18</v>
      </c>
      <c r="K91" s="26" t="s">
        <v>7</v>
      </c>
      <c r="L91" s="27" t="s">
        <v>17</v>
      </c>
      <c r="M91" s="28" t="s">
        <v>18</v>
      </c>
      <c r="N91" s="26" t="s">
        <v>7</v>
      </c>
      <c r="O91" s="27" t="s">
        <v>17</v>
      </c>
      <c r="P91" s="28" t="s">
        <v>18</v>
      </c>
      <c r="Q91" s="26" t="s">
        <v>7</v>
      </c>
      <c r="R91" s="27" t="s">
        <v>17</v>
      </c>
      <c r="S91" s="28" t="s">
        <v>18</v>
      </c>
      <c r="V91" s="26" t="s">
        <v>7</v>
      </c>
      <c r="W91" s="27" t="s">
        <v>17</v>
      </c>
      <c r="X91" s="28" t="s">
        <v>18</v>
      </c>
      <c r="Y91" s="26" t="s">
        <v>7</v>
      </c>
      <c r="Z91" s="27" t="s">
        <v>17</v>
      </c>
      <c r="AA91" s="28" t="s">
        <v>18</v>
      </c>
      <c r="AB91" s="26" t="s">
        <v>7</v>
      </c>
      <c r="AC91" s="27" t="s">
        <v>17</v>
      </c>
      <c r="AD91" s="28" t="s">
        <v>18</v>
      </c>
      <c r="AE91" s="26" t="s">
        <v>7</v>
      </c>
      <c r="AF91" s="27" t="s">
        <v>17</v>
      </c>
      <c r="AG91" s="28" t="s">
        <v>18</v>
      </c>
      <c r="AH91" s="26" t="s">
        <v>7</v>
      </c>
      <c r="AI91" s="27" t="s">
        <v>17</v>
      </c>
      <c r="AJ91" s="27" t="s">
        <v>18</v>
      </c>
      <c r="AK91" s="26" t="s">
        <v>7</v>
      </c>
      <c r="AL91" s="27" t="s">
        <v>17</v>
      </c>
      <c r="AM91" s="28" t="s">
        <v>18</v>
      </c>
    </row>
    <row r="92" spans="1:39" s="4" customFormat="1" ht="15.95" customHeight="1" x14ac:dyDescent="0.25">
      <c r="A92" s="29" t="s">
        <v>19</v>
      </c>
      <c r="B92" s="50">
        <f t="shared" ref="B92:P92" si="19">B48/B70</f>
        <v>0.62859342915811089</v>
      </c>
      <c r="C92" s="81">
        <f t="shared" si="19"/>
        <v>0.62336669003760592</v>
      </c>
      <c r="D92" s="82">
        <f t="shared" si="19"/>
        <v>0.65378245892951781</v>
      </c>
      <c r="E92" s="50">
        <f t="shared" si="19"/>
        <v>0.65235364715295374</v>
      </c>
      <c r="F92" s="81">
        <f t="shared" si="19"/>
        <v>0.64344396976667761</v>
      </c>
      <c r="G92" s="82">
        <f t="shared" si="19"/>
        <v>0.67931490635661074</v>
      </c>
      <c r="H92" s="50">
        <f t="shared" si="19"/>
        <v>0.6652565135643298</v>
      </c>
      <c r="I92" s="81">
        <f t="shared" si="19"/>
        <v>0.65482401109423494</v>
      </c>
      <c r="J92" s="82">
        <f t="shared" si="19"/>
        <v>0.70585079751090762</v>
      </c>
      <c r="K92" s="50">
        <f t="shared" si="19"/>
        <v>0.67737882695232432</v>
      </c>
      <c r="L92" s="81">
        <f t="shared" si="19"/>
        <v>0.67135566605600627</v>
      </c>
      <c r="M92" s="82">
        <f t="shared" si="19"/>
        <v>0.70152025865034051</v>
      </c>
      <c r="N92" s="50">
        <f t="shared" si="19"/>
        <v>0.6707582150620125</v>
      </c>
      <c r="O92" s="81">
        <f t="shared" si="19"/>
        <v>0.66742813630306497</v>
      </c>
      <c r="P92" s="82">
        <f t="shared" si="19"/>
        <v>0.6846012350545263</v>
      </c>
      <c r="Q92" s="50">
        <f t="shared" ref="Q92:S92" si="20">Q48/Q70</f>
        <v>0.6930507946400748</v>
      </c>
      <c r="R92" s="81">
        <f t="shared" si="20"/>
        <v>0.68590059055118113</v>
      </c>
      <c r="S92" s="82">
        <f t="shared" si="20"/>
        <v>0.70466918593479788</v>
      </c>
      <c r="U92" s="29" t="s">
        <v>19</v>
      </c>
      <c r="V92" s="50"/>
      <c r="W92" s="81">
        <f t="shared" ref="W92:X94" si="21">W48/W70</f>
        <v>0.61928739881445594</v>
      </c>
      <c r="X92" s="82">
        <f t="shared" si="21"/>
        <v>0.60499470058293592</v>
      </c>
      <c r="Y92" s="50"/>
      <c r="Z92" s="81">
        <f t="shared" ref="Z92:AA94" si="22">Z48/Z70</f>
        <v>0.63437397305290832</v>
      </c>
      <c r="AA92" s="82">
        <f t="shared" si="22"/>
        <v>0.63816751375060921</v>
      </c>
      <c r="AB92" s="50"/>
      <c r="AC92" s="81">
        <f t="shared" ref="AC92:AD94" si="23">AC48/AC70</f>
        <v>0.65700323581853004</v>
      </c>
      <c r="AD92" s="82">
        <f t="shared" si="23"/>
        <v>0.67720477791288181</v>
      </c>
      <c r="AE92" s="50"/>
      <c r="AF92" s="81">
        <f t="shared" ref="AF92:AG94" si="24">AF48/AF70</f>
        <v>0.74254121957602726</v>
      </c>
      <c r="AG92" s="82">
        <f t="shared" si="24"/>
        <v>0.75744651578730138</v>
      </c>
      <c r="AH92" s="35"/>
      <c r="AI92" s="81">
        <f t="shared" ref="AI92:AM92" si="25">AI48/AI70</f>
        <v>0.71421213804396444</v>
      </c>
      <c r="AJ92" s="82">
        <f t="shared" si="25"/>
        <v>0.72401198798584843</v>
      </c>
      <c r="AK92" s="50"/>
      <c r="AL92" s="81">
        <f t="shared" si="25"/>
        <v>0.70171013779527558</v>
      </c>
      <c r="AM92" s="82">
        <f t="shared" si="25"/>
        <v>0.72247486069301226</v>
      </c>
    </row>
    <row r="93" spans="1:39" s="4" customFormat="1" ht="15.95" customHeight="1" x14ac:dyDescent="0.25">
      <c r="A93" s="37" t="s">
        <v>9</v>
      </c>
      <c r="B93" s="83">
        <f t="shared" ref="B93:P93" si="26">B49/B71</f>
        <v>0.56338382778733587</v>
      </c>
      <c r="C93" s="84">
        <f t="shared" si="26"/>
        <v>0.5421639515637251</v>
      </c>
      <c r="D93" s="85">
        <f t="shared" si="26"/>
        <v>0.57842343800582707</v>
      </c>
      <c r="E93" s="83">
        <f t="shared" si="26"/>
        <v>0.57332726068234519</v>
      </c>
      <c r="F93" s="84">
        <f t="shared" si="26"/>
        <v>0.55192929510670408</v>
      </c>
      <c r="G93" s="85">
        <f t="shared" si="26"/>
        <v>0.58976795755127898</v>
      </c>
      <c r="H93" s="83">
        <f t="shared" si="26"/>
        <v>0.5701545057434072</v>
      </c>
      <c r="I93" s="84">
        <f t="shared" si="26"/>
        <v>0.55007373077733301</v>
      </c>
      <c r="J93" s="85">
        <f t="shared" si="26"/>
        <v>0.58680568939598354</v>
      </c>
      <c r="K93" s="83">
        <f t="shared" si="26"/>
        <v>0.56408325074331023</v>
      </c>
      <c r="L93" s="84">
        <f t="shared" si="26"/>
        <v>0.54691075514874143</v>
      </c>
      <c r="M93" s="85">
        <f t="shared" si="26"/>
        <v>0.58392344497607651</v>
      </c>
      <c r="N93" s="83">
        <f t="shared" si="26"/>
        <v>0.55964710395090145</v>
      </c>
      <c r="O93" s="84">
        <f t="shared" si="26"/>
        <v>0.53984606275902902</v>
      </c>
      <c r="P93" s="85">
        <f t="shared" si="26"/>
        <v>0.5805498078628436</v>
      </c>
      <c r="Q93" s="83">
        <f>Q49/Q71</f>
        <v>0.5640228097459824</v>
      </c>
      <c r="R93" s="84">
        <f>R49/R71</f>
        <v>0.54515418502202639</v>
      </c>
      <c r="S93" s="85">
        <f>S49/S71</f>
        <v>0.58700262391718483</v>
      </c>
      <c r="U93" s="37" t="s">
        <v>9</v>
      </c>
      <c r="V93" s="83"/>
      <c r="W93" s="84">
        <f t="shared" si="21"/>
        <v>0.58637511978395329</v>
      </c>
      <c r="X93" s="85">
        <f t="shared" si="21"/>
        <v>0.62313855616704439</v>
      </c>
      <c r="Y93" s="83"/>
      <c r="Z93" s="84">
        <f t="shared" si="22"/>
        <v>0.5764604440612201</v>
      </c>
      <c r="AA93" s="85">
        <f t="shared" si="22"/>
        <v>0.61372455848578444</v>
      </c>
      <c r="AB93" s="83"/>
      <c r="AC93" s="84">
        <f t="shared" si="23"/>
        <v>0.57539498630714137</v>
      </c>
      <c r="AD93" s="85">
        <f t="shared" si="23"/>
        <v>0.61292063369695104</v>
      </c>
      <c r="AE93" s="83"/>
      <c r="AF93" s="84">
        <f t="shared" si="24"/>
        <v>0.60616214449166395</v>
      </c>
      <c r="AG93" s="85">
        <f t="shared" si="24"/>
        <v>0.6438277511961723</v>
      </c>
      <c r="AH93" s="44"/>
      <c r="AI93" s="84">
        <f t="shared" ref="AI93:AM93" si="27">AI49/AI71</f>
        <v>0.5889715570190146</v>
      </c>
      <c r="AJ93" s="85">
        <f t="shared" si="27"/>
        <v>0.62754202707760331</v>
      </c>
      <c r="AK93" s="83"/>
      <c r="AL93" s="84">
        <f t="shared" si="27"/>
        <v>0.57405438250037977</v>
      </c>
      <c r="AM93" s="85">
        <f t="shared" si="27"/>
        <v>0.61521871967219011</v>
      </c>
    </row>
    <row r="94" spans="1:39" s="4" customFormat="1" ht="15.95" customHeight="1" x14ac:dyDescent="0.25">
      <c r="A94" s="29" t="s">
        <v>10</v>
      </c>
      <c r="B94" s="50">
        <f t="shared" ref="B94:P94" si="28">B50/B72</f>
        <v>0.38084738828022002</v>
      </c>
      <c r="C94" s="81">
        <f t="shared" si="28"/>
        <v>0.37821889678287346</v>
      </c>
      <c r="D94" s="82">
        <f t="shared" si="28"/>
        <v>0.37871978894180247</v>
      </c>
      <c r="E94" s="50">
        <f t="shared" si="28"/>
        <v>0.38817356027868416</v>
      </c>
      <c r="F94" s="81">
        <f t="shared" si="28"/>
        <v>0.38581291148500368</v>
      </c>
      <c r="G94" s="82">
        <f t="shared" si="28"/>
        <v>0.38583394817933248</v>
      </c>
      <c r="H94" s="50">
        <f t="shared" si="28"/>
        <v>0.39069093112327702</v>
      </c>
      <c r="I94" s="81">
        <f t="shared" si="28"/>
        <v>0.38883769021555892</v>
      </c>
      <c r="J94" s="82">
        <f t="shared" si="28"/>
        <v>0.39029693261995607</v>
      </c>
      <c r="K94" s="50">
        <f t="shared" si="28"/>
        <v>0.41620188351467496</v>
      </c>
      <c r="L94" s="81">
        <f t="shared" si="28"/>
        <v>0.41471251138924853</v>
      </c>
      <c r="M94" s="82">
        <f t="shared" si="28"/>
        <v>0.41550923328920503</v>
      </c>
      <c r="N94" s="50">
        <f t="shared" si="28"/>
        <v>0.40348067015888134</v>
      </c>
      <c r="O94" s="81">
        <f t="shared" si="28"/>
        <v>0.39408667476711218</v>
      </c>
      <c r="P94" s="82">
        <f t="shared" si="28"/>
        <v>0.40170342592004066</v>
      </c>
      <c r="Q94" s="50">
        <f t="shared" ref="Q94:S94" si="29">Q50/Q72</f>
        <v>0.41176848599091764</v>
      </c>
      <c r="R94" s="81">
        <f t="shared" si="29"/>
        <v>0.4070562392127855</v>
      </c>
      <c r="S94" s="82">
        <f t="shared" si="29"/>
        <v>0.41068737441393166</v>
      </c>
      <c r="U94" s="29" t="s">
        <v>10</v>
      </c>
      <c r="V94" s="50"/>
      <c r="W94" s="81">
        <f t="shared" si="21"/>
        <v>0.41194797837939906</v>
      </c>
      <c r="X94" s="82">
        <f t="shared" si="21"/>
        <v>0.40832159545688285</v>
      </c>
      <c r="Y94" s="50"/>
      <c r="Z94" s="81">
        <f t="shared" si="22"/>
        <v>0.40428401609363568</v>
      </c>
      <c r="AA94" s="82">
        <f t="shared" si="22"/>
        <v>0.4021526843452975</v>
      </c>
      <c r="AB94" s="50"/>
      <c r="AC94" s="81">
        <f t="shared" si="23"/>
        <v>0.40722425768167414</v>
      </c>
      <c r="AD94" s="82">
        <f t="shared" si="23"/>
        <v>0.40613476008782212</v>
      </c>
      <c r="AE94" s="50"/>
      <c r="AF94" s="81">
        <f t="shared" si="24"/>
        <v>0.46070109816333382</v>
      </c>
      <c r="AG94" s="82">
        <f t="shared" si="24"/>
        <v>0.45912895191509412</v>
      </c>
      <c r="AH94" s="35"/>
      <c r="AI94" s="81">
        <f t="shared" ref="AI94:AM94" si="30">AI50/AI72</f>
        <v>0.43162754945736387</v>
      </c>
      <c r="AJ94" s="82">
        <f t="shared" si="30"/>
        <v>0.43557102409243531</v>
      </c>
      <c r="AK94" s="50"/>
      <c r="AL94" s="81">
        <f t="shared" si="30"/>
        <v>0.42828323582812183</v>
      </c>
      <c r="AM94" s="82">
        <f t="shared" si="30"/>
        <v>0.42950435365036838</v>
      </c>
    </row>
    <row r="95" spans="1:39" s="4" customFormat="1" ht="15.95" customHeight="1" x14ac:dyDescent="0.25">
      <c r="A95" s="51" t="s">
        <v>20</v>
      </c>
      <c r="B95" s="86">
        <f t="shared" ref="B95:P95" si="31">B51/B73</f>
        <v>0.45840675842607825</v>
      </c>
      <c r="C95" s="87">
        <f t="shared" si="31"/>
        <v>0.45799652613212516</v>
      </c>
      <c r="D95" s="88">
        <f t="shared" si="31"/>
        <v>0.44988161010260458</v>
      </c>
      <c r="E95" s="86">
        <f t="shared" si="31"/>
        <v>0.44499368875964457</v>
      </c>
      <c r="F95" s="87">
        <f t="shared" si="31"/>
        <v>0.46052627106950172</v>
      </c>
      <c r="G95" s="88">
        <f t="shared" si="31"/>
        <v>0.4290678601495948</v>
      </c>
      <c r="H95" s="86">
        <f t="shared" si="31"/>
        <v>0.44960404900862211</v>
      </c>
      <c r="I95" s="87">
        <f t="shared" si="31"/>
        <v>0.4286228976962787</v>
      </c>
      <c r="J95" s="88">
        <f t="shared" si="31"/>
        <v>0.45795896516569418</v>
      </c>
      <c r="K95" s="86">
        <f t="shared" si="31"/>
        <v>0.55274319332330002</v>
      </c>
      <c r="L95" s="87">
        <f t="shared" si="31"/>
        <v>0.52343487324322502</v>
      </c>
      <c r="M95" s="88">
        <f t="shared" si="31"/>
        <v>0.57943859152937849</v>
      </c>
      <c r="N95" s="86">
        <f t="shared" si="31"/>
        <v>0.54743266551678382</v>
      </c>
      <c r="O95" s="87">
        <f t="shared" si="31"/>
        <v>0.54418543395232455</v>
      </c>
      <c r="P95" s="88">
        <f t="shared" si="31"/>
        <v>0.53524786780383793</v>
      </c>
      <c r="Q95" s="86">
        <f t="shared" ref="Q95:S95" si="32">Q51/Q73</f>
        <v>0.52264763967637129</v>
      </c>
      <c r="R95" s="87">
        <f t="shared" si="32"/>
        <v>0.54124864208575629</v>
      </c>
      <c r="S95" s="88">
        <f t="shared" si="32"/>
        <v>0.50611960175026949</v>
      </c>
      <c r="U95" s="51" t="s">
        <v>20</v>
      </c>
      <c r="V95" s="86"/>
      <c r="W95" s="87"/>
      <c r="X95" s="88"/>
      <c r="Y95" s="86"/>
      <c r="Z95" s="87"/>
      <c r="AA95" s="88"/>
      <c r="AB95" s="86"/>
      <c r="AC95" s="87"/>
      <c r="AD95" s="88"/>
      <c r="AE95" s="86"/>
      <c r="AF95" s="87"/>
      <c r="AG95" s="88"/>
      <c r="AH95" s="55"/>
      <c r="AI95" s="14"/>
      <c r="AJ95" s="57"/>
      <c r="AK95" s="86"/>
      <c r="AL95" s="87"/>
      <c r="AM95" s="88"/>
    </row>
    <row r="96" spans="1:39" s="4" customFormat="1" ht="15.95" customHeight="1" x14ac:dyDescent="0.25">
      <c r="A96" s="58" t="s">
        <v>21</v>
      </c>
      <c r="B96" s="89">
        <f t="shared" ref="B96:P96" si="33">B52/B74</f>
        <v>0.44842647763048654</v>
      </c>
      <c r="C96" s="90">
        <f t="shared" si="33"/>
        <v>0.43662945503902095</v>
      </c>
      <c r="D96" s="91">
        <f t="shared" si="33"/>
        <v>0.45828613389298234</v>
      </c>
      <c r="E96" s="89">
        <f t="shared" si="33"/>
        <v>0.44405594853192493</v>
      </c>
      <c r="F96" s="90">
        <f t="shared" si="33"/>
        <v>0.42803068257872001</v>
      </c>
      <c r="G96" s="91">
        <f t="shared" si="33"/>
        <v>0.45791464519133768</v>
      </c>
      <c r="H96" s="89">
        <f t="shared" si="33"/>
        <v>0.42644278767692889</v>
      </c>
      <c r="I96" s="90">
        <f t="shared" si="33"/>
        <v>0.43147236600318833</v>
      </c>
      <c r="J96" s="91">
        <f t="shared" si="33"/>
        <v>0.42040158345304568</v>
      </c>
      <c r="K96" s="89">
        <f t="shared" si="33"/>
        <v>0.44637863810011419</v>
      </c>
      <c r="L96" s="90">
        <f t="shared" si="33"/>
        <v>0.45495869401952649</v>
      </c>
      <c r="M96" s="91">
        <f t="shared" si="33"/>
        <v>0.43547383969524994</v>
      </c>
      <c r="N96" s="89">
        <f t="shared" si="33"/>
        <v>0.43277421291605689</v>
      </c>
      <c r="O96" s="90">
        <f t="shared" si="33"/>
        <v>0.44405674846625764</v>
      </c>
      <c r="P96" s="91">
        <f t="shared" si="33"/>
        <v>0.415069733743887</v>
      </c>
      <c r="Q96" s="89">
        <f t="shared" ref="Q96:S96" si="34">Q52/Q74</f>
        <v>0.41370909090909092</v>
      </c>
      <c r="R96" s="90">
        <f t="shared" si="34"/>
        <v>0.44280911468061263</v>
      </c>
      <c r="S96" s="91">
        <f t="shared" si="34"/>
        <v>0.38243494423791824</v>
      </c>
      <c r="U96" s="58" t="s">
        <v>21</v>
      </c>
      <c r="V96" s="89"/>
      <c r="W96" s="90"/>
      <c r="X96" s="91"/>
      <c r="Y96" s="89"/>
      <c r="Z96" s="90"/>
      <c r="AA96" s="91"/>
      <c r="AB96" s="89"/>
      <c r="AC96" s="90"/>
      <c r="AD96" s="91"/>
      <c r="AE96" s="89"/>
      <c r="AF96" s="90"/>
      <c r="AG96" s="91"/>
      <c r="AH96" s="62"/>
      <c r="AI96" s="63"/>
      <c r="AJ96" s="65"/>
      <c r="AK96" s="89"/>
      <c r="AL96" s="90"/>
      <c r="AM96" s="91"/>
    </row>
    <row r="97" spans="1:262" s="4" customFormat="1" ht="15.95" customHeight="1" x14ac:dyDescent="0.25">
      <c r="A97" s="66" t="s">
        <v>22</v>
      </c>
      <c r="B97" s="92">
        <f t="shared" ref="B97:P97" si="35">B53/B75</f>
        <v>0.30186816563569785</v>
      </c>
      <c r="C97" s="93">
        <f t="shared" si="35"/>
        <v>0.30757206913349994</v>
      </c>
      <c r="D97" s="94">
        <f t="shared" si="35"/>
        <v>0.29383314327129073</v>
      </c>
      <c r="E97" s="92">
        <f t="shared" si="35"/>
        <v>0.30637231935317083</v>
      </c>
      <c r="F97" s="93">
        <f t="shared" si="35"/>
        <v>0.32489189411951752</v>
      </c>
      <c r="G97" s="94">
        <f t="shared" si="35"/>
        <v>0.30214587763636258</v>
      </c>
      <c r="H97" s="92">
        <f t="shared" si="35"/>
        <v>0.29293290341937167</v>
      </c>
      <c r="I97" s="93">
        <f t="shared" si="35"/>
        <v>0.31543967579835219</v>
      </c>
      <c r="J97" s="94">
        <f t="shared" si="35"/>
        <v>0.28315512108820662</v>
      </c>
      <c r="K97" s="92">
        <f t="shared" si="35"/>
        <v>0.34824266538611054</v>
      </c>
      <c r="L97" s="93">
        <f t="shared" si="35"/>
        <v>0.33162703149389405</v>
      </c>
      <c r="M97" s="94">
        <f t="shared" si="35"/>
        <v>0.35187969924812029</v>
      </c>
      <c r="N97" s="92">
        <f t="shared" si="35"/>
        <v>0.30456423173803526</v>
      </c>
      <c r="O97" s="93">
        <f t="shared" si="35"/>
        <v>0.31103534679291012</v>
      </c>
      <c r="P97" s="94">
        <f t="shared" si="35"/>
        <v>0.30380052282324554</v>
      </c>
      <c r="Q97" s="92">
        <f t="shared" ref="Q97:S97" si="36">Q53/Q75</f>
        <v>0.31341059602649007</v>
      </c>
      <c r="R97" s="93">
        <f t="shared" si="36"/>
        <v>0.30968113223633731</v>
      </c>
      <c r="S97" s="94">
        <f t="shared" si="36"/>
        <v>0.31400906973893861</v>
      </c>
      <c r="U97" s="66" t="s">
        <v>22</v>
      </c>
      <c r="V97" s="92"/>
      <c r="W97" s="93"/>
      <c r="X97" s="94"/>
      <c r="Y97" s="92"/>
      <c r="Z97" s="93"/>
      <c r="AA97" s="94"/>
      <c r="AB97" s="92"/>
      <c r="AC97" s="93"/>
      <c r="AD97" s="94"/>
      <c r="AE97" s="92"/>
      <c r="AF97" s="93"/>
      <c r="AG97" s="94"/>
      <c r="AH97" s="73"/>
      <c r="AI97" s="74"/>
      <c r="AJ97" s="75"/>
      <c r="AK97" s="92"/>
      <c r="AL97" s="93"/>
      <c r="AM97" s="94"/>
    </row>
    <row r="98" spans="1:262" s="4" customFormat="1" ht="15.95" customHeight="1" x14ac:dyDescent="0.25">
      <c r="A98" s="76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 spans="1:262" ht="15" customHeight="1" x14ac:dyDescent="0.25">
      <c r="AN99" s="3"/>
      <c r="AO99" s="3"/>
      <c r="AP99" s="3"/>
      <c r="AQ99" s="3"/>
      <c r="AR99" s="3"/>
      <c r="AS99" s="3"/>
      <c r="AU99" s="2"/>
      <c r="AV99" s="2"/>
      <c r="AW99" s="2"/>
      <c r="AX99" s="2"/>
      <c r="AY99" s="2"/>
      <c r="AZ99" s="2"/>
      <c r="IW99" s="1"/>
      <c r="IX99" s="1"/>
      <c r="IY99" s="1"/>
      <c r="IZ99" s="1"/>
      <c r="JA99" s="1"/>
      <c r="JB99" s="1"/>
    </row>
    <row r="100" spans="1:262" s="4" customFormat="1" ht="15.95" customHeight="1" x14ac:dyDescent="0.25">
      <c r="A100" s="23" t="s">
        <v>32</v>
      </c>
      <c r="E100" s="24"/>
      <c r="L100" s="24"/>
      <c r="U100" s="23" t="s">
        <v>33</v>
      </c>
      <c r="Y100" s="24"/>
      <c r="AF100" s="24"/>
    </row>
    <row r="101" spans="1:262" s="4" customFormat="1" ht="15.95" customHeight="1" x14ac:dyDescent="0.25">
      <c r="B101" s="25">
        <v>2014</v>
      </c>
      <c r="E101" s="25">
        <v>2015</v>
      </c>
      <c r="H101" s="25">
        <v>2016</v>
      </c>
      <c r="K101" s="25">
        <v>2017</v>
      </c>
      <c r="N101" s="25">
        <v>2018</v>
      </c>
      <c r="Q101" s="25">
        <v>2019</v>
      </c>
      <c r="V101" s="25">
        <v>2014</v>
      </c>
      <c r="Y101" s="25">
        <v>2015</v>
      </c>
      <c r="AB101" s="25">
        <v>2016</v>
      </c>
      <c r="AE101" s="25">
        <v>2017</v>
      </c>
      <c r="AH101" s="25">
        <v>2018</v>
      </c>
      <c r="AK101" s="25">
        <v>2019</v>
      </c>
    </row>
    <row r="102" spans="1:262" s="4" customFormat="1" ht="15.95" customHeight="1" x14ac:dyDescent="0.25">
      <c r="B102" s="26" t="s">
        <v>7</v>
      </c>
      <c r="C102" s="27" t="s">
        <v>17</v>
      </c>
      <c r="D102" s="28" t="s">
        <v>18</v>
      </c>
      <c r="E102" s="26" t="s">
        <v>7</v>
      </c>
      <c r="F102" s="27" t="s">
        <v>17</v>
      </c>
      <c r="G102" s="28" t="s">
        <v>18</v>
      </c>
      <c r="H102" s="26" t="s">
        <v>7</v>
      </c>
      <c r="I102" s="27" t="s">
        <v>17</v>
      </c>
      <c r="J102" s="28" t="s">
        <v>18</v>
      </c>
      <c r="K102" s="26" t="s">
        <v>7</v>
      </c>
      <c r="L102" s="27" t="s">
        <v>17</v>
      </c>
      <c r="M102" s="28" t="s">
        <v>18</v>
      </c>
      <c r="N102" s="26" t="s">
        <v>7</v>
      </c>
      <c r="O102" s="27" t="s">
        <v>17</v>
      </c>
      <c r="P102" s="28" t="s">
        <v>18</v>
      </c>
      <c r="Q102" s="26" t="s">
        <v>7</v>
      </c>
      <c r="R102" s="27" t="s">
        <v>17</v>
      </c>
      <c r="S102" s="28" t="s">
        <v>18</v>
      </c>
      <c r="V102" s="26" t="s">
        <v>7</v>
      </c>
      <c r="W102" s="27" t="s">
        <v>17</v>
      </c>
      <c r="X102" s="28" t="s">
        <v>18</v>
      </c>
      <c r="Y102" s="26" t="s">
        <v>7</v>
      </c>
      <c r="Z102" s="27" t="s">
        <v>17</v>
      </c>
      <c r="AA102" s="28" t="s">
        <v>18</v>
      </c>
      <c r="AB102" s="26" t="s">
        <v>7</v>
      </c>
      <c r="AC102" s="27" t="s">
        <v>17</v>
      </c>
      <c r="AD102" s="28" t="s">
        <v>18</v>
      </c>
      <c r="AE102" s="26" t="s">
        <v>7</v>
      </c>
      <c r="AF102" s="27" t="s">
        <v>17</v>
      </c>
      <c r="AG102" s="28" t="s">
        <v>18</v>
      </c>
      <c r="AH102" s="26" t="s">
        <v>7</v>
      </c>
      <c r="AI102" s="27" t="s">
        <v>17</v>
      </c>
      <c r="AJ102" s="27" t="s">
        <v>18</v>
      </c>
      <c r="AK102" s="26" t="s">
        <v>7</v>
      </c>
      <c r="AL102" s="27" t="s">
        <v>17</v>
      </c>
      <c r="AM102" s="28" t="s">
        <v>18</v>
      </c>
    </row>
    <row r="103" spans="1:262" s="4" customFormat="1" ht="15.95" customHeight="1" x14ac:dyDescent="0.25">
      <c r="A103" s="29" t="s">
        <v>19</v>
      </c>
      <c r="B103" s="50">
        <f t="shared" ref="B103:D108" si="37">B59/B70</f>
        <v>0.12298941221765913</v>
      </c>
      <c r="C103" s="81">
        <f t="shared" si="37"/>
        <v>0.13756982599273376</v>
      </c>
      <c r="D103" s="82">
        <f t="shared" si="37"/>
        <v>5.8790408055113937E-2</v>
      </c>
      <c r="E103" s="50"/>
      <c r="F103" s="81"/>
      <c r="G103" s="82"/>
      <c r="H103" s="50"/>
      <c r="I103" s="81"/>
      <c r="J103" s="82"/>
      <c r="K103" s="50">
        <f t="shared" ref="K103:P108" si="38">K59/K70</f>
        <v>0.12497520333267209</v>
      </c>
      <c r="L103" s="81">
        <f t="shared" si="38"/>
        <v>0.14937189217482336</v>
      </c>
      <c r="M103" s="82">
        <f t="shared" si="38"/>
        <v>7.6012932517025525E-2</v>
      </c>
      <c r="N103" s="50">
        <f t="shared" si="38"/>
        <v>0.12958700933384479</v>
      </c>
      <c r="O103" s="81">
        <f t="shared" si="38"/>
        <v>0.15254775049178249</v>
      </c>
      <c r="P103" s="82">
        <f t="shared" si="38"/>
        <v>8.750492707922744E-2</v>
      </c>
      <c r="Q103" s="50">
        <f t="shared" ref="Q103:S103" si="39">Q59/Q70</f>
        <v>0.15257089435961357</v>
      </c>
      <c r="R103" s="81">
        <f t="shared" si="39"/>
        <v>0.17710383858267717</v>
      </c>
      <c r="S103" s="82">
        <f t="shared" si="39"/>
        <v>0.10888362262217383</v>
      </c>
      <c r="U103" s="29" t="s">
        <v>19</v>
      </c>
      <c r="V103" s="50"/>
      <c r="W103" s="81">
        <f t="shared" ref="W103:X105" si="40">W59/W70</f>
        <v>9.2102747147683087E-2</v>
      </c>
      <c r="X103" s="82">
        <f t="shared" si="40"/>
        <v>9.4859565447800748E-2</v>
      </c>
      <c r="Y103" s="50"/>
      <c r="Z103" s="81">
        <f t="shared" ref="Z103:AA105" si="41">Z59/Z70</f>
        <v>0.10640814985211962</v>
      </c>
      <c r="AA103" s="82">
        <f t="shared" si="41"/>
        <v>0.1063844600710158</v>
      </c>
      <c r="AB103" s="50"/>
      <c r="AC103" s="81">
        <f t="shared" ref="AC103:AD105" si="42">AC59/AC70</f>
        <v>0.10777256818331903</v>
      </c>
      <c r="AD103" s="82">
        <f t="shared" si="42"/>
        <v>0.10929118088834848</v>
      </c>
      <c r="AE103" s="50"/>
      <c r="AF103" s="81">
        <f t="shared" ref="AF103:AG105" si="43">AF59/AF70</f>
        <v>0.12392043967547763</v>
      </c>
      <c r="AG103" s="82">
        <f t="shared" si="43"/>
        <v>0.12636720093554379</v>
      </c>
      <c r="AH103" s="35"/>
      <c r="AI103" s="81">
        <f t="shared" ref="AI103:AM103" si="44">AI59/AI70</f>
        <v>0.11922965891771606</v>
      </c>
      <c r="AJ103" s="82">
        <f t="shared" si="44"/>
        <v>0.11989189712114541</v>
      </c>
      <c r="AK103" s="50"/>
      <c r="AL103" s="81">
        <f t="shared" si="44"/>
        <v>0.11275836614173228</v>
      </c>
      <c r="AM103" s="82">
        <f t="shared" si="44"/>
        <v>0.11503234484083777</v>
      </c>
    </row>
    <row r="104" spans="1:262" s="4" customFormat="1" ht="15.95" customHeight="1" x14ac:dyDescent="0.25">
      <c r="A104" s="37" t="s">
        <v>9</v>
      </c>
      <c r="B104" s="83">
        <f t="shared" si="37"/>
        <v>0.21155918761277329</v>
      </c>
      <c r="C104" s="84">
        <f t="shared" si="37"/>
        <v>0.20835146789790049</v>
      </c>
      <c r="D104" s="85">
        <f t="shared" si="37"/>
        <v>0.21514515215280028</v>
      </c>
      <c r="E104" s="83"/>
      <c r="F104" s="84"/>
      <c r="G104" s="85"/>
      <c r="H104" s="83"/>
      <c r="I104" s="84"/>
      <c r="J104" s="85"/>
      <c r="K104" s="83">
        <f t="shared" si="38"/>
        <v>0.24991080277502478</v>
      </c>
      <c r="L104" s="84">
        <f t="shared" si="38"/>
        <v>0.24995913697286695</v>
      </c>
      <c r="M104" s="85">
        <f t="shared" si="38"/>
        <v>0.25064114832535883</v>
      </c>
      <c r="N104" s="83">
        <f t="shared" si="38"/>
        <v>0.25784426543920214</v>
      </c>
      <c r="O104" s="84">
        <f t="shared" si="38"/>
        <v>0.25143082691928165</v>
      </c>
      <c r="P104" s="85">
        <f t="shared" si="38"/>
        <v>0.26252586461720367</v>
      </c>
      <c r="Q104" s="83">
        <f t="shared" ref="Q104:S105" si="45">Q60/Q71</f>
        <v>0.25838702510553213</v>
      </c>
      <c r="R104" s="84">
        <f t="shared" si="45"/>
        <v>0.2525064560230898</v>
      </c>
      <c r="S104" s="85">
        <f t="shared" si="45"/>
        <v>0.26501563567089609</v>
      </c>
      <c r="U104" s="37" t="s">
        <v>9</v>
      </c>
      <c r="V104" s="83"/>
      <c r="W104" s="84">
        <f t="shared" si="40"/>
        <v>9.0600226500566247E-2</v>
      </c>
      <c r="X104" s="85">
        <f t="shared" si="40"/>
        <v>9.6633214632567174E-2</v>
      </c>
      <c r="Y104" s="83"/>
      <c r="Z104" s="84">
        <f t="shared" si="41"/>
        <v>0.10295322267730114</v>
      </c>
      <c r="AA104" s="85">
        <f t="shared" si="41"/>
        <v>0.10928961748633879</v>
      </c>
      <c r="AB104" s="83"/>
      <c r="AC104" s="84">
        <f t="shared" si="42"/>
        <v>0.10259111017484727</v>
      </c>
      <c r="AD104" s="85">
        <f t="shared" si="42"/>
        <v>0.10854565778822804</v>
      </c>
      <c r="AE104" s="83"/>
      <c r="AF104" s="84">
        <f t="shared" si="43"/>
        <v>0.11511114743380189</v>
      </c>
      <c r="AG104" s="85">
        <f t="shared" si="43"/>
        <v>0.12076555023923445</v>
      </c>
      <c r="AH104" s="44"/>
      <c r="AI104" s="84">
        <f t="shared" ref="AI104:AJ104" si="46">AI60/AI71</f>
        <v>0.11104484199185241</v>
      </c>
      <c r="AJ104" s="85">
        <f t="shared" si="46"/>
        <v>0.1167000524403201</v>
      </c>
      <c r="AK104" s="83"/>
      <c r="AL104" s="84">
        <f t="shared" ref="AL104:AM104" si="47">AL60/AL71</f>
        <v>0.10341029925565852</v>
      </c>
      <c r="AM104" s="85">
        <f t="shared" si="47"/>
        <v>0.10944969627259983</v>
      </c>
    </row>
    <row r="105" spans="1:262" s="4" customFormat="1" ht="15.95" customHeight="1" x14ac:dyDescent="0.25">
      <c r="A105" s="29" t="s">
        <v>10</v>
      </c>
      <c r="B105" s="50">
        <f t="shared" si="37"/>
        <v>0.42818338864390598</v>
      </c>
      <c r="C105" s="81">
        <f t="shared" si="37"/>
        <v>0.39771520287015838</v>
      </c>
      <c r="D105" s="82">
        <f t="shared" si="37"/>
        <v>0.43895924162139205</v>
      </c>
      <c r="E105" s="50"/>
      <c r="F105" s="81"/>
      <c r="G105" s="82"/>
      <c r="H105" s="50"/>
      <c r="I105" s="81"/>
      <c r="J105" s="82"/>
      <c r="K105" s="50">
        <f t="shared" si="38"/>
        <v>0.44349455975130292</v>
      </c>
      <c r="L105" s="81">
        <f t="shared" si="38"/>
        <v>0.43715532537284801</v>
      </c>
      <c r="M105" s="82">
        <f t="shared" si="38"/>
        <v>0.44335494872888009</v>
      </c>
      <c r="N105" s="50">
        <f t="shared" si="38"/>
        <v>0.42397939304731808</v>
      </c>
      <c r="O105" s="81">
        <f t="shared" si="38"/>
        <v>0.40877998289905942</v>
      </c>
      <c r="P105" s="82">
        <f t="shared" si="38"/>
        <v>0.42856840187292106</v>
      </c>
      <c r="Q105" s="50">
        <f t="shared" si="45"/>
        <v>0.41256104875332017</v>
      </c>
      <c r="R105" s="81">
        <f t="shared" si="45"/>
        <v>0.38002375989061482</v>
      </c>
      <c r="S105" s="82">
        <f t="shared" si="45"/>
        <v>0.42215756865371734</v>
      </c>
      <c r="U105" s="29" t="s">
        <v>10</v>
      </c>
      <c r="V105" s="50"/>
      <c r="W105" s="81">
        <f t="shared" si="40"/>
        <v>0.15896806476738973</v>
      </c>
      <c r="X105" s="82">
        <f t="shared" si="40"/>
        <v>0.21005209381358017</v>
      </c>
      <c r="Y105" s="50"/>
      <c r="Z105" s="81">
        <f t="shared" si="41"/>
        <v>0.20048463789319679</v>
      </c>
      <c r="AA105" s="82">
        <f t="shared" si="41"/>
        <v>0.22587995312703441</v>
      </c>
      <c r="AB105" s="50"/>
      <c r="AC105" s="81">
        <f t="shared" si="42"/>
        <v>0.19182269774551011</v>
      </c>
      <c r="AD105" s="82">
        <f t="shared" si="42"/>
        <v>0.23251550742864452</v>
      </c>
      <c r="AE105" s="50"/>
      <c r="AF105" s="81">
        <f t="shared" si="43"/>
        <v>0.22399654725938714</v>
      </c>
      <c r="AG105" s="82">
        <f t="shared" si="43"/>
        <v>0.24704377678551395</v>
      </c>
      <c r="AH105" s="35"/>
      <c r="AI105" s="81">
        <f t="shared" ref="AI105:AM105" si="48">AI61/AI72</f>
        <v>0.224882119277827</v>
      </c>
      <c r="AJ105" s="82">
        <f t="shared" si="48"/>
        <v>0.25215896469038401</v>
      </c>
      <c r="AK105" s="50"/>
      <c r="AL105" s="81">
        <f t="shared" si="48"/>
        <v>0.22228946719566045</v>
      </c>
      <c r="AM105" s="82">
        <f t="shared" si="48"/>
        <v>0.24953951774949765</v>
      </c>
    </row>
    <row r="106" spans="1:262" s="4" customFormat="1" ht="15.95" customHeight="1" x14ac:dyDescent="0.25">
      <c r="A106" s="51" t="s">
        <v>20</v>
      </c>
      <c r="B106" s="86">
        <f t="shared" si="37"/>
        <v>4.7703269603930579E-2</v>
      </c>
      <c r="C106" s="87">
        <f t="shared" si="37"/>
        <v>5.4156103491329113E-2</v>
      </c>
      <c r="D106" s="88">
        <f t="shared" si="37"/>
        <v>3.9781551544160708E-2</v>
      </c>
      <c r="E106" s="86"/>
      <c r="F106" s="87"/>
      <c r="G106" s="88"/>
      <c r="H106" s="86"/>
      <c r="I106" s="87"/>
      <c r="J106" s="88"/>
      <c r="K106" s="86">
        <f t="shared" si="38"/>
        <v>6.8066766999589551E-2</v>
      </c>
      <c r="L106" s="87">
        <f t="shared" si="38"/>
        <v>4.3910967655167776E-2</v>
      </c>
      <c r="M106" s="88">
        <f t="shared" si="38"/>
        <v>8.7039524853284311E-2</v>
      </c>
      <c r="N106" s="86">
        <f t="shared" si="38"/>
        <v>6.4216531776568928E-2</v>
      </c>
      <c r="O106" s="87">
        <f t="shared" si="38"/>
        <v>8.3497958646121431E-2</v>
      </c>
      <c r="P106" s="88">
        <f t="shared" si="38"/>
        <v>4.2044243070362475E-2</v>
      </c>
      <c r="Q106" s="86">
        <f t="shared" ref="Q106:S106" si="49">Q62/Q73</f>
        <v>6.8802955978849459E-2</v>
      </c>
      <c r="R106" s="87">
        <f t="shared" si="49"/>
        <v>8.62035912837881E-2</v>
      </c>
      <c r="S106" s="88">
        <f t="shared" si="49"/>
        <v>4.7181178261145283E-2</v>
      </c>
      <c r="U106" s="51" t="s">
        <v>20</v>
      </c>
      <c r="V106" s="86"/>
      <c r="W106" s="87"/>
      <c r="X106" s="88"/>
      <c r="Y106" s="86"/>
      <c r="Z106" s="87"/>
      <c r="AA106" s="88"/>
      <c r="AB106" s="86"/>
      <c r="AC106" s="87"/>
      <c r="AD106" s="88"/>
      <c r="AE106" s="86"/>
      <c r="AF106" s="87"/>
      <c r="AG106" s="88"/>
      <c r="AH106" s="55"/>
      <c r="AI106" s="14"/>
      <c r="AJ106" s="57"/>
      <c r="AK106" s="86"/>
      <c r="AL106" s="87"/>
      <c r="AM106" s="88"/>
    </row>
    <row r="107" spans="1:262" s="4" customFormat="1" ht="15.95" customHeight="1" x14ac:dyDescent="0.25">
      <c r="A107" s="58" t="s">
        <v>21</v>
      </c>
      <c r="B107" s="89">
        <f t="shared" si="37"/>
        <v>0.14249638286649249</v>
      </c>
      <c r="C107" s="90">
        <f t="shared" si="37"/>
        <v>0.14170996775229072</v>
      </c>
      <c r="D107" s="91">
        <f t="shared" si="37"/>
        <v>0.14096302929133053</v>
      </c>
      <c r="E107" s="89"/>
      <c r="F107" s="90"/>
      <c r="G107" s="91"/>
      <c r="H107" s="89"/>
      <c r="I107" s="90"/>
      <c r="J107" s="91"/>
      <c r="K107" s="89">
        <f t="shared" si="38"/>
        <v>0.14965932810838486</v>
      </c>
      <c r="L107" s="90">
        <f t="shared" si="38"/>
        <v>0.16083639669552155</v>
      </c>
      <c r="M107" s="91">
        <f t="shared" si="38"/>
        <v>0.13783720749436368</v>
      </c>
      <c r="N107" s="89">
        <f t="shared" si="38"/>
        <v>0.15452737438553041</v>
      </c>
      <c r="O107" s="90">
        <f t="shared" si="38"/>
        <v>0.1905674846625767</v>
      </c>
      <c r="P107" s="91">
        <f t="shared" si="38"/>
        <v>0.12736823039304473</v>
      </c>
      <c r="Q107" s="89">
        <f t="shared" ref="Q107:S107" si="50">Q63/Q74</f>
        <v>0.16774545454545456</v>
      </c>
      <c r="R107" s="90">
        <f t="shared" si="50"/>
        <v>0.19178184534927156</v>
      </c>
      <c r="S107" s="91">
        <f t="shared" si="50"/>
        <v>0.15184443808979126</v>
      </c>
      <c r="U107" s="58" t="s">
        <v>21</v>
      </c>
      <c r="V107" s="89"/>
      <c r="W107" s="90"/>
      <c r="X107" s="91"/>
      <c r="Y107" s="89"/>
      <c r="Z107" s="90"/>
      <c r="AA107" s="91"/>
      <c r="AB107" s="89"/>
      <c r="AC107" s="90"/>
      <c r="AD107" s="91"/>
      <c r="AE107" s="89"/>
      <c r="AF107" s="90"/>
      <c r="AG107" s="91"/>
      <c r="AH107" s="62"/>
      <c r="AI107" s="63"/>
      <c r="AJ107" s="65"/>
      <c r="AK107" s="89"/>
      <c r="AL107" s="90"/>
      <c r="AM107" s="91"/>
    </row>
    <row r="108" spans="1:262" s="4" customFormat="1" ht="15.95" customHeight="1" x14ac:dyDescent="0.25">
      <c r="A108" s="66" t="s">
        <v>22</v>
      </c>
      <c r="B108" s="92">
        <f t="shared" si="37"/>
        <v>0.4780325950012147</v>
      </c>
      <c r="C108" s="93">
        <f t="shared" si="37"/>
        <v>0.38616701273496135</v>
      </c>
      <c r="D108" s="94">
        <f t="shared" si="37"/>
        <v>0.51572604506861108</v>
      </c>
      <c r="E108" s="92"/>
      <c r="F108" s="93"/>
      <c r="G108" s="94"/>
      <c r="H108" s="92"/>
      <c r="I108" s="93"/>
      <c r="J108" s="94"/>
      <c r="K108" s="92">
        <f t="shared" si="38"/>
        <v>0.30292012531156387</v>
      </c>
      <c r="L108" s="93">
        <f t="shared" si="38"/>
        <v>0.25849325130841977</v>
      </c>
      <c r="M108" s="94">
        <f t="shared" si="38"/>
        <v>0.3245386192754614</v>
      </c>
      <c r="N108" s="92">
        <f t="shared" si="38"/>
        <v>0.34438287153652392</v>
      </c>
      <c r="O108" s="93">
        <f t="shared" si="38"/>
        <v>0.33631826490583089</v>
      </c>
      <c r="P108" s="94">
        <f t="shared" si="38"/>
        <v>0.34832093303840739</v>
      </c>
      <c r="Q108" s="92">
        <f t="shared" ref="Q108:S108" si="51">Q64/Q75</f>
        <v>0.32243377483443708</v>
      </c>
      <c r="R108" s="93">
        <f t="shared" si="51"/>
        <v>0.29808594083042034</v>
      </c>
      <c r="S108" s="94">
        <f t="shared" si="51"/>
        <v>0.34591657474363691</v>
      </c>
      <c r="U108" s="66" t="s">
        <v>22</v>
      </c>
      <c r="V108" s="92"/>
      <c r="W108" s="93"/>
      <c r="X108" s="94"/>
      <c r="Y108" s="92"/>
      <c r="Z108" s="93"/>
      <c r="AA108" s="94"/>
      <c r="AB108" s="92"/>
      <c r="AC108" s="93"/>
      <c r="AD108" s="94"/>
      <c r="AE108" s="92"/>
      <c r="AF108" s="93"/>
      <c r="AG108" s="94"/>
      <c r="AH108" s="73"/>
      <c r="AI108" s="74"/>
      <c r="AJ108" s="75"/>
      <c r="AK108" s="92"/>
      <c r="AL108" s="93"/>
      <c r="AM108" s="94"/>
    </row>
    <row r="109" spans="1:262" s="4" customFormat="1" ht="15.95" customHeight="1" x14ac:dyDescent="0.25">
      <c r="A109" s="76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</row>
    <row r="110" spans="1:262" ht="15" customHeight="1" x14ac:dyDescent="0.25">
      <c r="AN110" s="3"/>
      <c r="AO110" s="3"/>
      <c r="AP110" s="3"/>
      <c r="AQ110" s="3"/>
      <c r="AR110" s="3"/>
      <c r="AS110" s="3"/>
      <c r="AU110" s="2"/>
      <c r="AV110" s="2"/>
      <c r="AW110" s="2"/>
      <c r="AX110" s="2"/>
      <c r="AY110" s="2"/>
      <c r="AZ110" s="2"/>
      <c r="IW110" s="1"/>
      <c r="IX110" s="1"/>
      <c r="IY110" s="1"/>
      <c r="IZ110" s="1"/>
      <c r="JA110" s="1"/>
      <c r="JB110" s="1"/>
    </row>
    <row r="111" spans="1:262" ht="15" customHeight="1" x14ac:dyDescent="0.25">
      <c r="AN111" s="3"/>
      <c r="AO111" s="3"/>
      <c r="AP111" s="3"/>
      <c r="AQ111" s="3"/>
      <c r="AR111" s="3"/>
      <c r="AS111" s="3"/>
      <c r="AU111" s="2"/>
      <c r="AV111" s="2"/>
      <c r="AW111" s="2"/>
      <c r="AX111" s="2"/>
      <c r="AY111" s="2"/>
      <c r="AZ111" s="2"/>
      <c r="IW111" s="1"/>
      <c r="IX111" s="1"/>
      <c r="IY111" s="1"/>
      <c r="IZ111" s="1"/>
      <c r="JA111" s="1"/>
      <c r="JB111" s="1"/>
    </row>
    <row r="112" spans="1:262" ht="15" customHeight="1" x14ac:dyDescent="0.25">
      <c r="AN112" s="3"/>
      <c r="AO112" s="3"/>
      <c r="AP112" s="3"/>
      <c r="AQ112" s="3"/>
      <c r="AR112" s="3"/>
      <c r="AS112" s="3"/>
      <c r="AU112" s="2"/>
      <c r="AV112" s="2"/>
      <c r="AW112" s="2"/>
      <c r="AX112" s="2"/>
      <c r="AY112" s="2"/>
      <c r="AZ112" s="2"/>
      <c r="IW112" s="1"/>
      <c r="IX112" s="1"/>
      <c r="IY112" s="1"/>
      <c r="IZ112" s="1"/>
      <c r="JA112" s="1"/>
      <c r="JB112" s="1"/>
    </row>
    <row r="113" spans="40:262" ht="15" customHeight="1" x14ac:dyDescent="0.25">
      <c r="AN113" s="3"/>
      <c r="AO113" s="3"/>
      <c r="AP113" s="3"/>
      <c r="AQ113" s="3"/>
      <c r="AR113" s="3"/>
      <c r="AS113" s="3"/>
      <c r="AU113" s="2"/>
      <c r="AV113" s="2"/>
      <c r="AW113" s="2"/>
      <c r="AX113" s="2"/>
      <c r="AY113" s="2"/>
      <c r="AZ113" s="2"/>
      <c r="IW113" s="1"/>
      <c r="IX113" s="1"/>
      <c r="IY113" s="1"/>
      <c r="IZ113" s="1"/>
      <c r="JA113" s="1"/>
      <c r="JB113" s="1"/>
    </row>
    <row r="114" spans="40:262" ht="15" customHeight="1" x14ac:dyDescent="0.25">
      <c r="AN114" s="3"/>
      <c r="AO114" s="3"/>
      <c r="AP114" s="3"/>
      <c r="AQ114" s="3"/>
      <c r="AR114" s="3"/>
      <c r="AS114" s="3"/>
      <c r="AU114" s="2"/>
      <c r="AV114" s="2"/>
      <c r="AW114" s="2"/>
      <c r="AX114" s="2"/>
      <c r="AY114" s="2"/>
      <c r="AZ114" s="2"/>
      <c r="IW114" s="1"/>
      <c r="IX114" s="1"/>
      <c r="IY114" s="1"/>
      <c r="IZ114" s="1"/>
      <c r="JA114" s="1"/>
      <c r="JB114" s="1"/>
    </row>
    <row r="115" spans="40:262" ht="15" customHeight="1" x14ac:dyDescent="0.25">
      <c r="AN115" s="3"/>
      <c r="AO115" s="3"/>
      <c r="AP115" s="3"/>
      <c r="AQ115" s="3"/>
      <c r="AR115" s="3"/>
      <c r="AS115" s="3"/>
      <c r="AU115" s="2"/>
      <c r="AV115" s="2"/>
      <c r="AW115" s="2"/>
      <c r="AX115" s="2"/>
      <c r="AY115" s="2"/>
      <c r="AZ115" s="2"/>
      <c r="IW115" s="1"/>
      <c r="IX115" s="1"/>
      <c r="IY115" s="1"/>
      <c r="IZ115" s="1"/>
      <c r="JA115" s="1"/>
      <c r="JB115" s="1"/>
    </row>
    <row r="116" spans="40:262" ht="15" customHeight="1" x14ac:dyDescent="0.25">
      <c r="AQ116" s="3"/>
      <c r="AR116" s="3"/>
      <c r="AS116" s="3"/>
      <c r="AX116" s="2"/>
      <c r="AY116" s="2"/>
      <c r="AZ116" s="2"/>
      <c r="IZ116" s="1"/>
      <c r="JA116" s="1"/>
      <c r="JB116" s="1"/>
    </row>
  </sheetData>
  <mergeCells count="6">
    <mergeCell ref="D23:G23"/>
    <mergeCell ref="D13:G13"/>
    <mergeCell ref="D3:G3"/>
    <mergeCell ref="H13:K13"/>
    <mergeCell ref="H3:K3"/>
    <mergeCell ref="H23:K2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"/>
  <sheetViews>
    <sheetView showGridLines="0" workbookViewId="0">
      <selection activeCell="R11" sqref="R11"/>
    </sheetView>
  </sheetViews>
  <sheetFormatPr defaultColWidth="8.85546875" defaultRowHeight="15" customHeight="1" x14ac:dyDescent="0.25"/>
  <cols>
    <col min="1" max="1" width="15.7109375" style="95" customWidth="1"/>
    <col min="2" max="2" width="9.42578125" style="95" customWidth="1"/>
    <col min="3" max="3" width="8.85546875" style="95" customWidth="1"/>
    <col min="4" max="4" width="11.42578125" style="95" customWidth="1"/>
    <col min="5" max="5" width="13.28515625" style="95" customWidth="1"/>
    <col min="6" max="6" width="11.42578125" style="95" customWidth="1"/>
    <col min="7" max="7" width="15.7109375" style="95" customWidth="1"/>
    <col min="8" max="8" width="10.28515625" style="95" customWidth="1"/>
    <col min="9" max="9" width="12" style="95" customWidth="1"/>
    <col min="10" max="10" width="16.42578125" style="95" customWidth="1"/>
    <col min="11" max="11" width="8.85546875" style="95" customWidth="1"/>
    <col min="12" max="12" width="10.7109375" style="95" customWidth="1"/>
    <col min="13" max="13" width="8.85546875" style="95" customWidth="1"/>
    <col min="14" max="14" width="11.42578125" style="95" customWidth="1"/>
    <col min="15" max="20" width="8.85546875" style="95" customWidth="1"/>
    <col min="21" max="16384" width="8.85546875" style="95"/>
  </cols>
  <sheetData>
    <row r="1" spans="1:19" ht="15.95" customHeight="1" x14ac:dyDescent="0.25">
      <c r="A1" s="96"/>
      <c r="B1" s="22" t="s">
        <v>34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5.95" customHeight="1" x14ac:dyDescent="0.25">
      <c r="A2" s="96"/>
      <c r="B2" s="27" t="s">
        <v>54</v>
      </c>
      <c r="C2" s="97"/>
      <c r="D2" s="97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5.95" customHeight="1" x14ac:dyDescent="0.25">
      <c r="A3" s="98"/>
      <c r="B3" s="9" t="s">
        <v>35</v>
      </c>
      <c r="C3" s="9"/>
      <c r="D3" s="9"/>
      <c r="E3" s="99" t="s">
        <v>36</v>
      </c>
      <c r="F3" s="99"/>
      <c r="G3" s="99"/>
      <c r="H3" s="99"/>
      <c r="I3" s="100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5.95" customHeight="1" x14ac:dyDescent="0.25">
      <c r="A4" s="101" t="s">
        <v>37</v>
      </c>
      <c r="B4" s="9" t="s">
        <v>38</v>
      </c>
      <c r="C4" s="9" t="s">
        <v>39</v>
      </c>
      <c r="D4" s="9"/>
      <c r="E4" s="9" t="s">
        <v>40</v>
      </c>
      <c r="F4" s="9" t="s">
        <v>41</v>
      </c>
      <c r="G4" s="9" t="s">
        <v>42</v>
      </c>
      <c r="H4" s="9" t="s">
        <v>43</v>
      </c>
      <c r="I4" s="102" t="s">
        <v>44</v>
      </c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15.95" customHeight="1" x14ac:dyDescent="0.25">
      <c r="A5" s="103"/>
      <c r="B5" s="103"/>
      <c r="C5" s="103"/>
      <c r="D5" s="103"/>
      <c r="E5" s="103"/>
      <c r="F5" s="103"/>
      <c r="G5" s="103"/>
      <c r="H5" s="103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.95" customHeight="1" x14ac:dyDescent="0.25">
      <c r="A6" s="22" t="s">
        <v>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5.95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ht="15.95" customHeight="1" x14ac:dyDescent="0.25">
      <c r="A8" s="97"/>
      <c r="B8" s="27"/>
      <c r="C8" s="97"/>
      <c r="D8" s="97"/>
      <c r="E8" s="97"/>
      <c r="F8" s="97"/>
      <c r="G8" s="97"/>
      <c r="H8" s="97"/>
      <c r="I8" s="97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ht="15.95" customHeight="1" x14ac:dyDescent="0.25">
      <c r="A9" s="104" t="s">
        <v>46</v>
      </c>
      <c r="B9" s="105" t="s">
        <v>47</v>
      </c>
      <c r="C9" s="105" t="s">
        <v>48</v>
      </c>
      <c r="D9" s="105" t="s">
        <v>49</v>
      </c>
      <c r="E9" s="105" t="s">
        <v>50</v>
      </c>
      <c r="F9" s="105" t="s">
        <v>51</v>
      </c>
      <c r="G9" s="105" t="s">
        <v>52</v>
      </c>
      <c r="H9" s="105"/>
      <c r="I9" s="105"/>
      <c r="J9" s="106"/>
      <c r="K9" s="96"/>
      <c r="L9" s="96"/>
      <c r="M9" s="96"/>
      <c r="N9" s="96"/>
      <c r="O9" s="96"/>
      <c r="P9" s="96"/>
      <c r="Q9" s="96"/>
      <c r="R9" s="96"/>
      <c r="S9" s="96"/>
    </row>
    <row r="10" spans="1:19" ht="15.95" customHeight="1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ht="15.95" customHeight="1" x14ac:dyDescent="0.25">
      <c r="A11" s="22" t="s">
        <v>56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ht="15.95" customHeight="1" x14ac:dyDescent="0.25">
      <c r="A12" s="22" t="s">
        <v>57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ht="15.95" customHeight="1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1:19" ht="15.95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19" ht="15.95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ht="15.95" customHeight="1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 65 år</vt:lpstr>
      <vt:lpstr>Beskrivning av filerna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Hannes Nilsson</cp:lastModifiedBy>
  <dcterms:modified xsi:type="dcterms:W3CDTF">2021-04-22T11:58:09Z</dcterms:modified>
</cp:coreProperties>
</file>