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ulfgri\Desktop\temp\"/>
    </mc:Choice>
  </mc:AlternateContent>
  <xr:revisionPtr revIDLastSave="0" documentId="8_{4EE36EA8-82A4-426C-A755-C9F6F730CA94}" xr6:coauthVersionLast="36" xr6:coauthVersionMax="36" xr10:uidLastSave="{00000000-0000-0000-0000-000000000000}"/>
  <bookViews>
    <workbookView xWindow="0" yWindow="45" windowWidth="15960" windowHeight="18075" xr2:uid="{00000000-000D-0000-FFFF-FFFF00000000}"/>
  </bookViews>
  <sheets>
    <sheet name="Sammanställning 65 år" sheetId="1" r:id="rId1"/>
    <sheet name="Beskrivning av filerna" sheetId="2" r:id="rId2"/>
  </sheets>
  <calcPr calcId="191029"/>
</workbook>
</file>

<file path=xl/calcChain.xml><?xml version="1.0" encoding="utf-8"?>
<calcChain xmlns="http://schemas.openxmlformats.org/spreadsheetml/2006/main">
  <c r="Y118" i="1" l="1"/>
  <c r="X118" i="1"/>
  <c r="W118" i="1"/>
  <c r="V118" i="1"/>
  <c r="U118" i="1"/>
  <c r="T118" i="1"/>
  <c r="S118" i="1"/>
  <c r="R118" i="1"/>
  <c r="Q118" i="1"/>
  <c r="P118" i="1"/>
  <c r="O118" i="1"/>
  <c r="N118" i="1"/>
  <c r="G118" i="1"/>
  <c r="F118" i="1"/>
  <c r="E118" i="1"/>
  <c r="D118" i="1"/>
  <c r="C118" i="1"/>
  <c r="B118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G117" i="1"/>
  <c r="F117" i="1"/>
  <c r="E117" i="1"/>
  <c r="D117" i="1"/>
  <c r="C117" i="1"/>
  <c r="B117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G116" i="1"/>
  <c r="F116" i="1"/>
  <c r="E116" i="1"/>
  <c r="D116" i="1"/>
  <c r="C116" i="1"/>
  <c r="B116" i="1"/>
  <c r="AY115" i="1"/>
  <c r="AX115" i="1"/>
  <c r="AV115" i="1"/>
  <c r="AU115" i="1"/>
  <c r="AS115" i="1"/>
  <c r="AR115" i="1"/>
  <c r="AP115" i="1"/>
  <c r="AO115" i="1"/>
  <c r="AM115" i="1"/>
  <c r="AL115" i="1"/>
  <c r="AJ115" i="1"/>
  <c r="AI115" i="1"/>
  <c r="AG115" i="1"/>
  <c r="AF115" i="1"/>
  <c r="AD115" i="1"/>
  <c r="AC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G115" i="1"/>
  <c r="F115" i="1"/>
  <c r="E115" i="1"/>
  <c r="D115" i="1"/>
  <c r="C115" i="1"/>
  <c r="B115" i="1"/>
  <c r="AY114" i="1"/>
  <c r="AX114" i="1"/>
  <c r="AV114" i="1"/>
  <c r="AU114" i="1"/>
  <c r="AS114" i="1"/>
  <c r="AR114" i="1"/>
  <c r="AP114" i="1"/>
  <c r="AO114" i="1"/>
  <c r="AM114" i="1"/>
  <c r="AL114" i="1"/>
  <c r="AJ114" i="1"/>
  <c r="AI114" i="1"/>
  <c r="AG114" i="1"/>
  <c r="AF114" i="1"/>
  <c r="AD114" i="1"/>
  <c r="AC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G114" i="1"/>
  <c r="F114" i="1"/>
  <c r="E114" i="1"/>
  <c r="D114" i="1"/>
  <c r="C114" i="1"/>
  <c r="B114" i="1"/>
  <c r="AY113" i="1"/>
  <c r="AX113" i="1"/>
  <c r="AV113" i="1"/>
  <c r="AU113" i="1"/>
  <c r="AS113" i="1"/>
  <c r="AR113" i="1"/>
  <c r="AP113" i="1"/>
  <c r="AO113" i="1"/>
  <c r="AM113" i="1"/>
  <c r="AL113" i="1"/>
  <c r="AJ113" i="1"/>
  <c r="AI113" i="1"/>
  <c r="AG113" i="1"/>
  <c r="AF113" i="1"/>
  <c r="AD113" i="1"/>
  <c r="AC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G113" i="1"/>
  <c r="F113" i="1"/>
  <c r="E113" i="1"/>
  <c r="D113" i="1"/>
  <c r="C113" i="1"/>
  <c r="B113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AY104" i="1"/>
  <c r="AX104" i="1"/>
  <c r="AV104" i="1"/>
  <c r="AU104" i="1"/>
  <c r="AS104" i="1"/>
  <c r="AR104" i="1"/>
  <c r="AP104" i="1"/>
  <c r="AO104" i="1"/>
  <c r="AM104" i="1"/>
  <c r="AL104" i="1"/>
  <c r="AJ104" i="1"/>
  <c r="AI104" i="1"/>
  <c r="AG104" i="1"/>
  <c r="AF104" i="1"/>
  <c r="AD104" i="1"/>
  <c r="AC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AY103" i="1"/>
  <c r="AX103" i="1"/>
  <c r="AV103" i="1"/>
  <c r="AU103" i="1"/>
  <c r="AS103" i="1"/>
  <c r="AR103" i="1"/>
  <c r="AP103" i="1"/>
  <c r="AO103" i="1"/>
  <c r="AM103" i="1"/>
  <c r="AL103" i="1"/>
  <c r="AJ103" i="1"/>
  <c r="AI103" i="1"/>
  <c r="AG103" i="1"/>
  <c r="AF103" i="1"/>
  <c r="AD103" i="1"/>
  <c r="AC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AY102" i="1"/>
  <c r="AX102" i="1"/>
  <c r="AV102" i="1"/>
  <c r="AU102" i="1"/>
  <c r="AS102" i="1"/>
  <c r="AR102" i="1"/>
  <c r="AP102" i="1"/>
  <c r="AO102" i="1"/>
  <c r="AM102" i="1"/>
  <c r="AL102" i="1"/>
  <c r="AJ102" i="1"/>
  <c r="AI102" i="1"/>
  <c r="AG102" i="1"/>
  <c r="AF102" i="1"/>
  <c r="AD102" i="1"/>
  <c r="AC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Y96" i="1"/>
  <c r="X96" i="1"/>
  <c r="W96" i="1"/>
  <c r="V96" i="1"/>
  <c r="U96" i="1"/>
  <c r="T96" i="1"/>
  <c r="S96" i="1"/>
  <c r="R96" i="1"/>
  <c r="Q96" i="1"/>
  <c r="P96" i="1"/>
  <c r="O96" i="1"/>
  <c r="N96" i="1"/>
  <c r="G96" i="1"/>
  <c r="F96" i="1"/>
  <c r="E96" i="1"/>
  <c r="D96" i="1"/>
  <c r="C96" i="1"/>
  <c r="B96" i="1"/>
  <c r="Y95" i="1"/>
  <c r="X95" i="1"/>
  <c r="W95" i="1"/>
  <c r="V95" i="1"/>
  <c r="U95" i="1"/>
  <c r="T95" i="1"/>
  <c r="S95" i="1"/>
  <c r="R95" i="1"/>
  <c r="Q95" i="1"/>
  <c r="P95" i="1"/>
  <c r="O95" i="1"/>
  <c r="N95" i="1"/>
  <c r="G95" i="1"/>
  <c r="F95" i="1"/>
  <c r="E95" i="1"/>
  <c r="D95" i="1"/>
  <c r="C95" i="1"/>
  <c r="B95" i="1"/>
  <c r="Y94" i="1"/>
  <c r="X94" i="1"/>
  <c r="W94" i="1"/>
  <c r="V94" i="1"/>
  <c r="U94" i="1"/>
  <c r="T94" i="1"/>
  <c r="S94" i="1"/>
  <c r="R94" i="1"/>
  <c r="Q94" i="1"/>
  <c r="P94" i="1"/>
  <c r="O94" i="1"/>
  <c r="N94" i="1"/>
  <c r="G94" i="1"/>
  <c r="F94" i="1"/>
  <c r="E94" i="1"/>
  <c r="D94" i="1"/>
  <c r="C94" i="1"/>
  <c r="B94" i="1"/>
  <c r="AY93" i="1"/>
  <c r="AX93" i="1"/>
  <c r="AV93" i="1"/>
  <c r="AU93" i="1"/>
  <c r="AS93" i="1"/>
  <c r="AR93" i="1"/>
  <c r="AP93" i="1"/>
  <c r="AO93" i="1"/>
  <c r="AM93" i="1"/>
  <c r="AL93" i="1"/>
  <c r="AJ93" i="1"/>
  <c r="AI93" i="1"/>
  <c r="AG93" i="1"/>
  <c r="AF93" i="1"/>
  <c r="AD93" i="1"/>
  <c r="AC93" i="1"/>
  <c r="Y93" i="1"/>
  <c r="X93" i="1"/>
  <c r="W93" i="1"/>
  <c r="V93" i="1"/>
  <c r="U93" i="1"/>
  <c r="T93" i="1"/>
  <c r="S93" i="1"/>
  <c r="R93" i="1"/>
  <c r="Q93" i="1"/>
  <c r="P93" i="1"/>
  <c r="O93" i="1"/>
  <c r="N93" i="1"/>
  <c r="G93" i="1"/>
  <c r="F93" i="1"/>
  <c r="E93" i="1"/>
  <c r="D93" i="1"/>
  <c r="C93" i="1"/>
  <c r="B93" i="1"/>
  <c r="AY92" i="1"/>
  <c r="AX92" i="1"/>
  <c r="AV92" i="1"/>
  <c r="AU92" i="1"/>
  <c r="AS92" i="1"/>
  <c r="AR92" i="1"/>
  <c r="AP92" i="1"/>
  <c r="AO92" i="1"/>
  <c r="AM92" i="1"/>
  <c r="AL92" i="1"/>
  <c r="AJ92" i="1"/>
  <c r="AI92" i="1"/>
  <c r="AG92" i="1"/>
  <c r="AF92" i="1"/>
  <c r="AD92" i="1"/>
  <c r="AC92" i="1"/>
  <c r="Y92" i="1"/>
  <c r="X92" i="1"/>
  <c r="W92" i="1"/>
  <c r="V92" i="1"/>
  <c r="U92" i="1"/>
  <c r="T92" i="1"/>
  <c r="S92" i="1"/>
  <c r="R92" i="1"/>
  <c r="Q92" i="1"/>
  <c r="P92" i="1"/>
  <c r="O92" i="1"/>
  <c r="N92" i="1"/>
  <c r="G92" i="1"/>
  <c r="F92" i="1"/>
  <c r="E92" i="1"/>
  <c r="D92" i="1"/>
  <c r="C92" i="1"/>
  <c r="B92" i="1"/>
  <c r="AY91" i="1"/>
  <c r="AX91" i="1"/>
  <c r="AV91" i="1"/>
  <c r="AU91" i="1"/>
  <c r="AS91" i="1"/>
  <c r="AR91" i="1"/>
  <c r="AP91" i="1"/>
  <c r="AO91" i="1"/>
  <c r="AM91" i="1"/>
  <c r="AL91" i="1"/>
  <c r="AJ91" i="1"/>
  <c r="AI91" i="1"/>
  <c r="AG91" i="1"/>
  <c r="AF91" i="1"/>
  <c r="AD91" i="1"/>
  <c r="AC91" i="1"/>
  <c r="Y91" i="1"/>
  <c r="X91" i="1"/>
  <c r="W91" i="1"/>
  <c r="V91" i="1"/>
  <c r="U91" i="1"/>
  <c r="T91" i="1"/>
  <c r="S91" i="1"/>
  <c r="R91" i="1"/>
  <c r="Q91" i="1"/>
  <c r="P91" i="1"/>
  <c r="O91" i="1"/>
  <c r="N91" i="1"/>
  <c r="G91" i="1"/>
  <c r="F91" i="1"/>
  <c r="E91" i="1"/>
  <c r="D91" i="1"/>
  <c r="C91" i="1"/>
  <c r="B91" i="1"/>
  <c r="Y88" i="1"/>
  <c r="X88" i="1"/>
  <c r="W88" i="1"/>
  <c r="V88" i="1"/>
  <c r="U88" i="1"/>
  <c r="T88" i="1"/>
  <c r="S88" i="1"/>
  <c r="R88" i="1"/>
  <c r="Q88" i="1"/>
  <c r="Y87" i="1"/>
  <c r="X87" i="1"/>
  <c r="W87" i="1"/>
  <c r="V87" i="1"/>
  <c r="U87" i="1"/>
  <c r="T87" i="1"/>
  <c r="S87" i="1"/>
  <c r="R87" i="1"/>
  <c r="Q87" i="1"/>
  <c r="Y86" i="1"/>
  <c r="X86" i="1"/>
  <c r="W86" i="1"/>
  <c r="V86" i="1"/>
  <c r="U86" i="1"/>
  <c r="T86" i="1"/>
  <c r="S86" i="1"/>
  <c r="R86" i="1"/>
  <c r="Q86" i="1"/>
  <c r="S76" i="1"/>
  <c r="R76" i="1"/>
  <c r="Q76" i="1"/>
  <c r="P76" i="1"/>
  <c r="O76" i="1"/>
  <c r="Y55" i="1"/>
  <c r="X55" i="1"/>
  <c r="W55" i="1"/>
  <c r="V55" i="1"/>
  <c r="U55" i="1"/>
  <c r="T55" i="1"/>
  <c r="S55" i="1"/>
  <c r="R55" i="1"/>
  <c r="Q55" i="1"/>
  <c r="Y54" i="1"/>
  <c r="X54" i="1"/>
  <c r="W54" i="1"/>
  <c r="V54" i="1"/>
  <c r="U54" i="1"/>
  <c r="T54" i="1"/>
  <c r="S54" i="1"/>
  <c r="R54" i="1"/>
  <c r="Q54" i="1"/>
  <c r="Y53" i="1"/>
  <c r="X53" i="1"/>
  <c r="W53" i="1"/>
  <c r="V53" i="1"/>
  <c r="U53" i="1"/>
  <c r="T53" i="1"/>
  <c r="S53" i="1"/>
  <c r="R53" i="1"/>
  <c r="Q53" i="1"/>
  <c r="H40" i="1"/>
  <c r="D40" i="1"/>
  <c r="C40" i="1"/>
  <c r="H39" i="1"/>
  <c r="D39" i="1"/>
  <c r="C39" i="1" s="1"/>
  <c r="H38" i="1"/>
  <c r="D38" i="1"/>
  <c r="C38" i="1"/>
  <c r="H37" i="1"/>
  <c r="D37" i="1"/>
  <c r="C37" i="1" s="1"/>
  <c r="C36" i="1"/>
  <c r="C35" i="1"/>
  <c r="C34" i="1"/>
  <c r="C33" i="1"/>
  <c r="C32" i="1"/>
  <c r="H27" i="1"/>
  <c r="D27" i="1"/>
  <c r="C27" i="1" s="1"/>
  <c r="H26" i="1"/>
  <c r="D26" i="1"/>
  <c r="C26" i="1" s="1"/>
  <c r="H25" i="1"/>
  <c r="D25" i="1"/>
  <c r="C25" i="1"/>
  <c r="H24" i="1"/>
  <c r="C24" i="1" s="1"/>
  <c r="D24" i="1"/>
  <c r="H23" i="1"/>
  <c r="D23" i="1"/>
  <c r="C23" i="1" s="1"/>
  <c r="H22" i="1"/>
  <c r="D22" i="1"/>
  <c r="C22" i="1"/>
  <c r="H21" i="1"/>
  <c r="D21" i="1"/>
  <c r="C21" i="1" s="1"/>
  <c r="H20" i="1"/>
  <c r="D20" i="1"/>
  <c r="C20" i="1" s="1"/>
  <c r="H19" i="1"/>
  <c r="D19" i="1"/>
  <c r="C19" i="1" s="1"/>
  <c r="H13" i="1"/>
  <c r="D13" i="1"/>
  <c r="D12" i="1"/>
  <c r="H12" i="1" s="1"/>
  <c r="D11" i="1"/>
  <c r="H11" i="1" s="1"/>
  <c r="H10" i="1"/>
  <c r="D10" i="1"/>
  <c r="H9" i="1"/>
  <c r="D9" i="1"/>
  <c r="H8" i="1"/>
  <c r="D8" i="1"/>
  <c r="H7" i="1"/>
  <c r="D7" i="1"/>
  <c r="H6" i="1"/>
  <c r="D6" i="1"/>
  <c r="H5" i="1"/>
  <c r="D5" i="1"/>
</calcChain>
</file>

<file path=xl/sharedStrings.xml><?xml version="1.0" encoding="utf-8"?>
<sst xmlns="http://schemas.openxmlformats.org/spreadsheetml/2006/main" count="505" uniqueCount="60">
  <si>
    <t>(Alla beräkningar avser medianvärdet)</t>
  </si>
  <si>
    <t>Antal personer som tog ut hel allmän pension vid 65 års ålder</t>
  </si>
  <si>
    <t>År</t>
  </si>
  <si>
    <t>Antal personer</t>
  </si>
  <si>
    <t>Varav folkbokförda
 i Sverige 31/12
 (t-1 och t+1)</t>
  </si>
  <si>
    <t>Varav hade intjänande vid 30 års ålder</t>
  </si>
  <si>
    <t>Varav hade inget intjänande vid 30 års ålder</t>
  </si>
  <si>
    <t>Totalt</t>
  </si>
  <si>
    <t>Med GARP</t>
  </si>
  <si>
    <t>Medel</t>
  </si>
  <si>
    <t>Hög</t>
  </si>
  <si>
    <t>Kvinna</t>
  </si>
  <si>
    <t>Man</t>
  </si>
  <si>
    <t>Beräkningar gjorda utifrån faktiska utbetalningar och faktiskt intjänande</t>
  </si>
  <si>
    <t>*t=pensioneringsåret</t>
  </si>
  <si>
    <t>Faktisk total pension per månad (median)</t>
  </si>
  <si>
    <t>Beräknad total pension per månad</t>
  </si>
  <si>
    <t>Kvinnor</t>
  </si>
  <si>
    <t>Män</t>
  </si>
  <si>
    <t>GARP</t>
  </si>
  <si>
    <t>GARP_noll30</t>
  </si>
  <si>
    <t>Medel_noll30</t>
  </si>
  <si>
    <t>Hög_noll30</t>
  </si>
  <si>
    <t>Faktisk allmän pension per månad (median)</t>
  </si>
  <si>
    <t>Beräknad allmän pension per månad</t>
  </si>
  <si>
    <t>Faktisk tjänstepension per månad (median)</t>
  </si>
  <si>
    <t>Beräknad tjänstepension per månad</t>
  </si>
  <si>
    <t>Faktisk medelinkomst per månad mellan 60 till 64 år (medianinkomst vid 60 år+ 64 år genom 2). Prisnivåerna är justerade till t+1 för att kunna jämföras med utbetald pension</t>
  </si>
  <si>
    <t>Faktisk kompensationsgrad, utifrån medianinkomst och medianpension</t>
  </si>
  <si>
    <t>Beräknad kompensationsgrad, utifrån medianinkomst</t>
  </si>
  <si>
    <t>Faktisk kompensationsgrad allmän pension,  utifrån medianinkomst och medianpension</t>
  </si>
  <si>
    <t>Beräknad kompensationsgrad allmän pension,  utifrån medianinkomst</t>
  </si>
  <si>
    <t>Faktisk kompensationsgrad tjänstepension,  utifrån medianinkomst och medianpension</t>
  </si>
  <si>
    <t>Beräknad kompensationsgrad tjänstepension,  utifrån medianinkomst</t>
  </si>
  <si>
    <t>Avgränsande</t>
  </si>
  <si>
    <t>t</t>
  </si>
  <si>
    <t>t+1</t>
  </si>
  <si>
    <t>Utbetalningfilen</t>
  </si>
  <si>
    <t>Tjp bolag</t>
  </si>
  <si>
    <t>Tjp arbetgivare</t>
  </si>
  <si>
    <t>G38</t>
  </si>
  <si>
    <t>I38</t>
  </si>
  <si>
    <t>PFO</t>
  </si>
  <si>
    <t>T38</t>
  </si>
  <si>
    <t>Kön</t>
  </si>
  <si>
    <t>Grupper skapade utifrån ovan, en rad per individ</t>
  </si>
  <si>
    <t>Intjänandefilen</t>
  </si>
  <si>
    <t>PGI</t>
  </si>
  <si>
    <t>PGBSA</t>
  </si>
  <si>
    <t>PBG Barnår</t>
  </si>
  <si>
    <t>PGB plikt</t>
  </si>
  <si>
    <t>PGB Studier</t>
  </si>
  <si>
    <t>Otakad inkomst</t>
  </si>
  <si>
    <t>*Höginkomsttagarnas lön underskattades 2017</t>
  </si>
  <si>
    <t>Pedal (helt uttag från 65 år under 2014-2020)</t>
  </si>
  <si>
    <t>Intjänande ihopkopplat med grupp, rader från 1960-2019 per individ</t>
  </si>
  <si>
    <t>Medianer per år skapade utifrån intjänandefilen per grupp, en rad per år  från 1960-2019</t>
  </si>
  <si>
    <t>SAF-LO använt för låg och medelpension men ITP2 använt för höginkomsttagare</t>
  </si>
  <si>
    <t>*Lön har korrigerats och siffror för 2017 nu uppdaterade. Lön underskattades tidigare. Se korrigeringar i R-scriptet "Livsinkomstprofiler 2019 korrigerad". Typfallsberäkningar för 2017 har också gjorts om</t>
  </si>
  <si>
    <t>Beräkningar gjorda i typfallsmodellen version 3.3  -  version 4.1 (2022) Pensionen beräknad med referensår som t+1 (för löner och prisnivå)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</si>
</sst>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r&quot;_-;\-* #,##0.00\ &quot;kr&quot;_-;_-* &quot;-&quot;??\ &quot;kr&quot;_-;_-@_-"/>
    <numFmt numFmtId="164" formatCode="#,##0&quot;%&quot;"/>
    <numFmt numFmtId="165" formatCode="#,##0&quot; kr&quot;"/>
    <numFmt numFmtId="166" formatCode="0.0%"/>
    <numFmt numFmtId="167" formatCode="_-* #,##0\ &quot;kr&quot;_-;\-* #,##0\ &quot;kr&quot;_-;_-* &quot;-&quot;??\ &quot;kr&quot;_-;_-@_-"/>
  </numFmts>
  <fonts count="6" x14ac:knownFonts="1">
    <font>
      <sz val="11"/>
      <color indexed="8"/>
      <name val="Calibri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</fills>
  <borders count="40">
    <border>
      <left/>
      <right/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 style="thin">
        <color indexed="11"/>
      </bottom>
      <diagonal/>
    </border>
    <border>
      <left/>
      <right/>
      <top/>
      <bottom/>
      <diagonal/>
    </border>
    <border>
      <left/>
      <right/>
      <top/>
      <bottom style="thin">
        <color indexed="11"/>
      </bottom>
      <diagonal/>
    </border>
    <border>
      <left style="thin">
        <color indexed="8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8"/>
      </right>
      <top style="thin">
        <color indexed="11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11"/>
      </left>
      <right style="thin">
        <color indexed="64"/>
      </right>
      <top style="thin">
        <color indexed="1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11"/>
      </left>
      <right/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8"/>
      </left>
      <right/>
      <top/>
      <bottom style="thin">
        <color indexed="11"/>
      </bottom>
      <diagonal/>
    </border>
  </borders>
  <cellStyleXfs count="3">
    <xf numFmtId="0" fontId="0" fillId="0" borderId="0" applyNumberFormat="0" applyFill="0" applyBorder="0" applyProtection="0"/>
    <xf numFmtId="44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76">
    <xf numFmtId="0" fontId="0" fillId="0" borderId="0" xfId="0" applyFont="1" applyAlignment="1"/>
    <xf numFmtId="0" fontId="0" fillId="2" borderId="1" xfId="0" applyNumberFormat="1" applyFont="1" applyFill="1" applyBorder="1" applyAlignment="1"/>
    <xf numFmtId="49" fontId="1" fillId="2" borderId="2" xfId="0" applyNumberFormat="1" applyFont="1" applyFill="1" applyBorder="1" applyAlignment="1"/>
    <xf numFmtId="1" fontId="0" fillId="2" borderId="2" xfId="0" applyNumberFormat="1" applyFont="1" applyFill="1" applyBorder="1" applyAlignment="1"/>
    <xf numFmtId="49" fontId="2" fillId="2" borderId="2" xfId="0" applyNumberFormat="1" applyFont="1" applyFill="1" applyBorder="1" applyAlignment="1"/>
    <xf numFmtId="49" fontId="0" fillId="2" borderId="3" xfId="0" applyNumberFormat="1" applyFont="1" applyFill="1" applyBorder="1" applyAlignment="1"/>
    <xf numFmtId="49" fontId="0" fillId="3" borderId="4" xfId="0" applyNumberFormat="1" applyFont="1" applyFill="1" applyBorder="1" applyAlignment="1"/>
    <xf numFmtId="49" fontId="0" fillId="4" borderId="4" xfId="0" applyNumberFormat="1" applyFont="1" applyFill="1" applyBorder="1" applyAlignment="1">
      <alignment wrapText="1"/>
    </xf>
    <xf numFmtId="49" fontId="0" fillId="4" borderId="4" xfId="0" applyNumberFormat="1" applyFont="1" applyFill="1" applyBorder="1" applyAlignment="1"/>
    <xf numFmtId="0" fontId="0" fillId="2" borderId="3" xfId="0" applyNumberFormat="1" applyFont="1" applyFill="1" applyBorder="1" applyAlignment="1"/>
    <xf numFmtId="0" fontId="0" fillId="3" borderId="4" xfId="0" applyFont="1" applyFill="1" applyBorder="1" applyAlignment="1"/>
    <xf numFmtId="0" fontId="0" fillId="4" borderId="4" xfId="0" applyFont="1" applyFill="1" applyBorder="1" applyAlignment="1"/>
    <xf numFmtId="0" fontId="2" fillId="2" borderId="2" xfId="0" applyFont="1" applyFill="1" applyBorder="1" applyAlignment="1"/>
    <xf numFmtId="0" fontId="0" fillId="2" borderId="2" xfId="0" applyFont="1" applyFill="1" applyBorder="1" applyAlignment="1">
      <alignment horizontal="right"/>
    </xf>
    <xf numFmtId="164" fontId="0" fillId="2" borderId="2" xfId="0" applyNumberFormat="1" applyFont="1" applyFill="1" applyBorder="1" applyAlignment="1"/>
    <xf numFmtId="49" fontId="0" fillId="2" borderId="2" xfId="0" applyNumberFormat="1" applyFont="1" applyFill="1" applyBorder="1" applyAlignment="1"/>
    <xf numFmtId="49" fontId="0" fillId="2" borderId="6" xfId="0" applyNumberFormat="1" applyFont="1" applyFill="1" applyBorder="1" applyAlignment="1"/>
    <xf numFmtId="49" fontId="0" fillId="2" borderId="7" xfId="0" applyNumberFormat="1" applyFont="1" applyFill="1" applyBorder="1" applyAlignment="1"/>
    <xf numFmtId="49" fontId="0" fillId="2" borderId="8" xfId="0" applyNumberFormat="1" applyFont="1" applyFill="1" applyBorder="1" applyAlignment="1"/>
    <xf numFmtId="164" fontId="0" fillId="5" borderId="9" xfId="0" applyNumberFormat="1" applyFont="1" applyFill="1" applyBorder="1" applyAlignment="1"/>
    <xf numFmtId="164" fontId="0" fillId="5" borderId="4" xfId="0" applyNumberFormat="1" applyFont="1" applyFill="1" applyBorder="1" applyAlignment="1"/>
    <xf numFmtId="164" fontId="0" fillId="5" borderId="10" xfId="0" applyNumberFormat="1" applyFont="1" applyFill="1" applyBorder="1" applyAlignment="1"/>
    <xf numFmtId="165" fontId="0" fillId="5" borderId="4" xfId="0" applyNumberFormat="1" applyFont="1" applyFill="1" applyBorder="1" applyAlignment="1"/>
    <xf numFmtId="165" fontId="0" fillId="5" borderId="10" xfId="0" applyNumberFormat="1" applyFont="1" applyFill="1" applyBorder="1" applyAlignment="1"/>
    <xf numFmtId="165" fontId="0" fillId="5" borderId="9" xfId="0" applyNumberFormat="1" applyFont="1" applyFill="1" applyBorder="1" applyAlignment="1"/>
    <xf numFmtId="164" fontId="0" fillId="7" borderId="9" xfId="0" applyNumberFormat="1" applyFont="1" applyFill="1" applyBorder="1" applyAlignment="1"/>
    <xf numFmtId="164" fontId="0" fillId="7" borderId="4" xfId="0" applyNumberFormat="1" applyFont="1" applyFill="1" applyBorder="1" applyAlignment="1"/>
    <xf numFmtId="164" fontId="0" fillId="7" borderId="10" xfId="0" applyNumberFormat="1" applyFont="1" applyFill="1" applyBorder="1" applyAlignment="1"/>
    <xf numFmtId="0" fontId="0" fillId="7" borderId="9" xfId="0" applyFont="1" applyFill="1" applyBorder="1" applyAlignment="1"/>
    <xf numFmtId="0" fontId="0" fillId="7" borderId="4" xfId="0" applyFont="1" applyFill="1" applyBorder="1" applyAlignment="1"/>
    <xf numFmtId="0" fontId="0" fillId="7" borderId="10" xfId="0" applyFont="1" applyFill="1" applyBorder="1" applyAlignment="1"/>
    <xf numFmtId="165" fontId="0" fillId="7" borderId="9" xfId="0" applyNumberFormat="1" applyFont="1" applyFill="1" applyBorder="1" applyAlignment="1"/>
    <xf numFmtId="165" fontId="0" fillId="7" borderId="4" xfId="0" applyNumberFormat="1" applyFont="1" applyFill="1" applyBorder="1" applyAlignment="1"/>
    <xf numFmtId="165" fontId="0" fillId="7" borderId="10" xfId="0" applyNumberFormat="1" applyFont="1" applyFill="1" applyBorder="1" applyAlignment="1"/>
    <xf numFmtId="0" fontId="0" fillId="5" borderId="9" xfId="0" applyFont="1" applyFill="1" applyBorder="1" applyAlignment="1"/>
    <xf numFmtId="0" fontId="0" fillId="5" borderId="10" xfId="0" applyFont="1" applyFill="1" applyBorder="1" applyAlignment="1"/>
    <xf numFmtId="166" fontId="0" fillId="5" borderId="9" xfId="0" applyNumberFormat="1" applyFont="1" applyFill="1" applyBorder="1" applyAlignment="1"/>
    <xf numFmtId="164" fontId="0" fillId="6" borderId="9" xfId="0" applyNumberFormat="1" applyFont="1" applyFill="1" applyBorder="1" applyAlignment="1"/>
    <xf numFmtId="164" fontId="0" fillId="6" borderId="4" xfId="0" applyNumberFormat="1" applyFont="1" applyFill="1" applyBorder="1" applyAlignment="1"/>
    <xf numFmtId="164" fontId="0" fillId="6" borderId="10" xfId="0" applyNumberFormat="1" applyFont="1" applyFill="1" applyBorder="1" applyAlignment="1"/>
    <xf numFmtId="0" fontId="0" fillId="6" borderId="9" xfId="0" applyFont="1" applyFill="1" applyBorder="1" applyAlignment="1"/>
    <xf numFmtId="0" fontId="0" fillId="6" borderId="10" xfId="0" applyFont="1" applyFill="1" applyBorder="1" applyAlignment="1"/>
    <xf numFmtId="164" fontId="0" fillId="8" borderId="9" xfId="0" applyNumberFormat="1" applyFont="1" applyFill="1" applyBorder="1" applyAlignment="1"/>
    <xf numFmtId="164" fontId="0" fillId="8" borderId="4" xfId="0" applyNumberFormat="1" applyFont="1" applyFill="1" applyBorder="1" applyAlignment="1"/>
    <xf numFmtId="164" fontId="0" fillId="8" borderId="10" xfId="0" applyNumberFormat="1" applyFont="1" applyFill="1" applyBorder="1" applyAlignment="1"/>
    <xf numFmtId="0" fontId="0" fillId="8" borderId="9" xfId="0" applyFont="1" applyFill="1" applyBorder="1" applyAlignment="1"/>
    <xf numFmtId="0" fontId="0" fillId="8" borderId="4" xfId="0" applyFont="1" applyFill="1" applyBorder="1" applyAlignment="1"/>
    <xf numFmtId="0" fontId="0" fillId="8" borderId="10" xfId="0" applyFont="1" applyFill="1" applyBorder="1" applyAlignment="1"/>
    <xf numFmtId="9" fontId="0" fillId="2" borderId="12" xfId="0" applyNumberFormat="1" applyFont="1" applyFill="1" applyBorder="1" applyAlignment="1"/>
    <xf numFmtId="0" fontId="0" fillId="2" borderId="12" xfId="0" applyFont="1" applyFill="1" applyBorder="1" applyAlignment="1">
      <alignment horizontal="right"/>
    </xf>
    <xf numFmtId="166" fontId="0" fillId="5" borderId="4" xfId="0" applyNumberFormat="1" applyFont="1" applyFill="1" applyBorder="1" applyAlignment="1"/>
    <xf numFmtId="166" fontId="0" fillId="5" borderId="10" xfId="0" applyNumberFormat="1" applyFont="1" applyFill="1" applyBorder="1" applyAlignment="1"/>
    <xf numFmtId="166" fontId="0" fillId="7" borderId="9" xfId="0" applyNumberFormat="1" applyFont="1" applyFill="1" applyBorder="1" applyAlignment="1"/>
    <xf numFmtId="166" fontId="0" fillId="7" borderId="4" xfId="0" applyNumberFormat="1" applyFont="1" applyFill="1" applyBorder="1" applyAlignment="1"/>
    <xf numFmtId="166" fontId="0" fillId="7" borderId="10" xfId="0" applyNumberFormat="1" applyFont="1" applyFill="1" applyBorder="1" applyAlignment="1"/>
    <xf numFmtId="166" fontId="0" fillId="6" borderId="9" xfId="0" applyNumberFormat="1" applyFont="1" applyFill="1" applyBorder="1" applyAlignment="1"/>
    <xf numFmtId="166" fontId="0" fillId="6" borderId="4" xfId="0" applyNumberFormat="1" applyFont="1" applyFill="1" applyBorder="1" applyAlignment="1"/>
    <xf numFmtId="166" fontId="0" fillId="6" borderId="10" xfId="0" applyNumberFormat="1" applyFont="1" applyFill="1" applyBorder="1" applyAlignment="1"/>
    <xf numFmtId="166" fontId="0" fillId="8" borderId="9" xfId="0" applyNumberFormat="1" applyFont="1" applyFill="1" applyBorder="1" applyAlignment="1"/>
    <xf numFmtId="166" fontId="0" fillId="8" borderId="4" xfId="0" applyNumberFormat="1" applyFont="1" applyFill="1" applyBorder="1" applyAlignment="1"/>
    <xf numFmtId="166" fontId="0" fillId="8" borderId="10" xfId="0" applyNumberFormat="1" applyFont="1" applyFill="1" applyBorder="1" applyAlignment="1"/>
    <xf numFmtId="0" fontId="0" fillId="0" borderId="0" xfId="0" applyNumberFormat="1" applyFont="1" applyAlignment="1"/>
    <xf numFmtId="0" fontId="0" fillId="2" borderId="2" xfId="0" applyFont="1" applyFill="1" applyBorder="1" applyAlignment="1"/>
    <xf numFmtId="0" fontId="0" fillId="2" borderId="7" xfId="0" applyFont="1" applyFill="1" applyBorder="1" applyAlignment="1"/>
    <xf numFmtId="0" fontId="0" fillId="2" borderId="13" xfId="0" applyFont="1" applyFill="1" applyBorder="1" applyAlignment="1"/>
    <xf numFmtId="49" fontId="0" fillId="3" borderId="14" xfId="0" applyNumberFormat="1" applyFont="1" applyFill="1" applyBorder="1" applyAlignment="1"/>
    <xf numFmtId="49" fontId="0" fillId="3" borderId="15" xfId="0" applyNumberFormat="1" applyFont="1" applyFill="1" applyBorder="1" applyAlignment="1"/>
    <xf numFmtId="49" fontId="0" fillId="9" borderId="16" xfId="0" applyNumberFormat="1" applyFont="1" applyFill="1" applyBorder="1" applyAlignment="1"/>
    <xf numFmtId="49" fontId="0" fillId="3" borderId="11" xfId="0" applyNumberFormat="1" applyFont="1" applyFill="1" applyBorder="1" applyAlignment="1"/>
    <xf numFmtId="0" fontId="0" fillId="2" borderId="12" xfId="0" applyFont="1" applyFill="1" applyBorder="1" applyAlignment="1"/>
    <xf numFmtId="49" fontId="0" fillId="10" borderId="16" xfId="0" applyNumberFormat="1" applyFont="1" applyFill="1" applyBorder="1" applyAlignment="1"/>
    <xf numFmtId="49" fontId="0" fillId="11" borderId="4" xfId="0" applyNumberFormat="1" applyFont="1" applyFill="1" applyBorder="1" applyAlignment="1"/>
    <xf numFmtId="0" fontId="0" fillId="2" borderId="17" xfId="0" applyFont="1" applyFill="1" applyBorder="1" applyAlignment="1"/>
    <xf numFmtId="167" fontId="0" fillId="5" borderId="9" xfId="1" applyNumberFormat="1" applyFont="1" applyFill="1" applyBorder="1" applyAlignment="1"/>
    <xf numFmtId="167" fontId="0" fillId="5" borderId="4" xfId="1" applyNumberFormat="1" applyFont="1" applyFill="1" applyBorder="1" applyAlignment="1"/>
    <xf numFmtId="167" fontId="0" fillId="5" borderId="10" xfId="1" applyNumberFormat="1" applyFont="1" applyFill="1" applyBorder="1" applyAlignment="1"/>
    <xf numFmtId="167" fontId="0" fillId="7" borderId="9" xfId="1" applyNumberFormat="1" applyFont="1" applyFill="1" applyBorder="1" applyAlignment="1"/>
    <xf numFmtId="167" fontId="0" fillId="7" borderId="4" xfId="1" applyNumberFormat="1" applyFont="1" applyFill="1" applyBorder="1" applyAlignment="1"/>
    <xf numFmtId="167" fontId="0" fillId="7" borderId="10" xfId="1" applyNumberFormat="1" applyFont="1" applyFill="1" applyBorder="1" applyAlignment="1"/>
    <xf numFmtId="167" fontId="0" fillId="6" borderId="9" xfId="1" applyNumberFormat="1" applyFont="1" applyFill="1" applyBorder="1" applyAlignment="1"/>
    <xf numFmtId="167" fontId="0" fillId="6" borderId="4" xfId="1" applyNumberFormat="1" applyFont="1" applyFill="1" applyBorder="1" applyAlignment="1"/>
    <xf numFmtId="167" fontId="0" fillId="6" borderId="10" xfId="1" applyNumberFormat="1" applyFont="1" applyFill="1" applyBorder="1" applyAlignment="1"/>
    <xf numFmtId="167" fontId="0" fillId="8" borderId="9" xfId="1" applyNumberFormat="1" applyFont="1" applyFill="1" applyBorder="1" applyAlignment="1"/>
    <xf numFmtId="167" fontId="0" fillId="8" borderId="4" xfId="1" applyNumberFormat="1" applyFont="1" applyFill="1" applyBorder="1" applyAlignment="1"/>
    <xf numFmtId="167" fontId="0" fillId="8" borderId="10" xfId="1" applyNumberFormat="1" applyFont="1" applyFill="1" applyBorder="1" applyAlignment="1"/>
    <xf numFmtId="167" fontId="0" fillId="2" borderId="6" xfId="1" applyNumberFormat="1" applyFont="1" applyFill="1" applyBorder="1" applyAlignment="1"/>
    <xf numFmtId="167" fontId="0" fillId="2" borderId="7" xfId="1" applyNumberFormat="1" applyFont="1" applyFill="1" applyBorder="1" applyAlignment="1"/>
    <xf numFmtId="167" fontId="0" fillId="2" borderId="8" xfId="1" applyNumberFormat="1" applyFont="1" applyFill="1" applyBorder="1" applyAlignment="1"/>
    <xf numFmtId="167" fontId="0" fillId="2" borderId="12" xfId="1" applyNumberFormat="1" applyFont="1" applyFill="1" applyBorder="1" applyAlignment="1">
      <alignment horizontal="right"/>
    </xf>
    <xf numFmtId="0" fontId="0" fillId="0" borderId="18" xfId="0" applyNumberFormat="1" applyFont="1" applyBorder="1" applyAlignment="1"/>
    <xf numFmtId="49" fontId="2" fillId="2" borderId="7" xfId="0" applyNumberFormat="1" applyFont="1" applyFill="1" applyBorder="1" applyAlignment="1"/>
    <xf numFmtId="0" fontId="0" fillId="0" borderId="4" xfId="0" applyNumberFormat="1" applyFont="1" applyBorder="1" applyAlignment="1"/>
    <xf numFmtId="0" fontId="0" fillId="0" borderId="19" xfId="0" applyNumberFormat="1" applyFont="1" applyBorder="1" applyAlignment="1"/>
    <xf numFmtId="0" fontId="0" fillId="2" borderId="20" xfId="0" applyNumberFormat="1" applyFont="1" applyFill="1" applyBorder="1" applyAlignment="1"/>
    <xf numFmtId="0" fontId="0" fillId="0" borderId="21" xfId="0" applyNumberFormat="1" applyFont="1" applyBorder="1" applyAlignment="1"/>
    <xf numFmtId="0" fontId="0" fillId="0" borderId="22" xfId="0" applyNumberFormat="1" applyFont="1" applyBorder="1" applyAlignment="1"/>
    <xf numFmtId="49" fontId="0" fillId="2" borderId="23" xfId="0" applyNumberFormat="1" applyFont="1" applyFill="1" applyBorder="1" applyAlignment="1"/>
    <xf numFmtId="167" fontId="0" fillId="5" borderId="24" xfId="1" applyNumberFormat="1" applyFont="1" applyFill="1" applyBorder="1" applyAlignment="1"/>
    <xf numFmtId="167" fontId="0" fillId="7" borderId="24" xfId="1" applyNumberFormat="1" applyFont="1" applyFill="1" applyBorder="1" applyAlignment="1"/>
    <xf numFmtId="167" fontId="0" fillId="6" borderId="24" xfId="1" applyNumberFormat="1" applyFont="1" applyFill="1" applyBorder="1" applyAlignment="1"/>
    <xf numFmtId="167" fontId="0" fillId="8" borderId="24" xfId="1" applyNumberFormat="1" applyFont="1" applyFill="1" applyBorder="1" applyAlignment="1"/>
    <xf numFmtId="167" fontId="0" fillId="6" borderId="25" xfId="1" applyNumberFormat="1" applyFont="1" applyFill="1" applyBorder="1" applyAlignment="1"/>
    <xf numFmtId="167" fontId="0" fillId="6" borderId="26" xfId="1" applyNumberFormat="1" applyFont="1" applyFill="1" applyBorder="1" applyAlignment="1"/>
    <xf numFmtId="167" fontId="0" fillId="6" borderId="27" xfId="1" applyNumberFormat="1" applyFont="1" applyFill="1" applyBorder="1" applyAlignment="1"/>
    <xf numFmtId="49" fontId="0" fillId="5" borderId="4" xfId="0" applyNumberFormat="1" applyFont="1" applyFill="1" applyBorder="1" applyAlignment="1"/>
    <xf numFmtId="0" fontId="0" fillId="5" borderId="4" xfId="0" applyFont="1" applyFill="1" applyBorder="1" applyAlignment="1"/>
    <xf numFmtId="49" fontId="0" fillId="6" borderId="4" xfId="0" applyNumberFormat="1" applyFont="1" applyFill="1" applyBorder="1" applyAlignment="1"/>
    <xf numFmtId="0" fontId="0" fillId="6" borderId="4" xfId="0" applyFont="1" applyFill="1" applyBorder="1" applyAlignment="1"/>
    <xf numFmtId="167" fontId="0" fillId="0" borderId="4" xfId="1" applyNumberFormat="1" applyFont="1" applyBorder="1" applyAlignment="1"/>
    <xf numFmtId="49" fontId="4" fillId="2" borderId="7" xfId="0" applyNumberFormat="1" applyFont="1" applyFill="1" applyBorder="1" applyAlignment="1"/>
    <xf numFmtId="49" fontId="4" fillId="2" borderId="2" xfId="0" applyNumberFormat="1" applyFont="1" applyFill="1" applyBorder="1" applyAlignment="1"/>
    <xf numFmtId="3" fontId="0" fillId="3" borderId="4" xfId="0" applyNumberFormat="1" applyFont="1" applyFill="1" applyBorder="1" applyAlignment="1"/>
    <xf numFmtId="3" fontId="0" fillId="4" borderId="4" xfId="0" applyNumberFormat="1" applyFont="1" applyFill="1" applyBorder="1" applyAlignment="1"/>
    <xf numFmtId="3" fontId="0" fillId="5" borderId="4" xfId="0" applyNumberFormat="1" applyFont="1" applyFill="1" applyBorder="1" applyAlignment="1"/>
    <xf numFmtId="3" fontId="3" fillId="5" borderId="4" xfId="0" applyNumberFormat="1" applyFont="1" applyFill="1" applyBorder="1" applyAlignment="1"/>
    <xf numFmtId="3" fontId="0" fillId="6" borderId="4" xfId="0" applyNumberFormat="1" applyFont="1" applyFill="1" applyBorder="1" applyAlignment="1"/>
    <xf numFmtId="3" fontId="3" fillId="6" borderId="4" xfId="0" applyNumberFormat="1" applyFont="1" applyFill="1" applyBorder="1" applyAlignment="1"/>
    <xf numFmtId="3" fontId="0" fillId="0" borderId="4" xfId="0" applyNumberFormat="1" applyFont="1" applyBorder="1" applyAlignment="1"/>
    <xf numFmtId="9" fontId="0" fillId="0" borderId="4" xfId="0" applyNumberFormat="1" applyFont="1" applyBorder="1" applyAlignment="1"/>
    <xf numFmtId="0" fontId="0" fillId="2" borderId="28" xfId="0" applyNumberFormat="1" applyFont="1" applyFill="1" applyBorder="1" applyAlignment="1"/>
    <xf numFmtId="0" fontId="0" fillId="2" borderId="4" xfId="0" applyNumberFormat="1" applyFont="1" applyFill="1" applyBorder="1" applyAlignment="1"/>
    <xf numFmtId="9" fontId="0" fillId="0" borderId="4" xfId="2" applyFont="1" applyBorder="1" applyAlignment="1"/>
    <xf numFmtId="167" fontId="0" fillId="0" borderId="4" xfId="0" applyNumberFormat="1" applyFont="1" applyBorder="1" applyAlignment="1"/>
    <xf numFmtId="49" fontId="2" fillId="2" borderId="29" xfId="0" applyNumberFormat="1" applyFont="1" applyFill="1" applyBorder="1" applyAlignment="1"/>
    <xf numFmtId="0" fontId="0" fillId="2" borderId="30" xfId="0" applyNumberFormat="1" applyFont="1" applyFill="1" applyBorder="1" applyAlignment="1"/>
    <xf numFmtId="49" fontId="0" fillId="5" borderId="31" xfId="0" applyNumberFormat="1" applyFont="1" applyFill="1" applyBorder="1" applyAlignment="1"/>
    <xf numFmtId="49" fontId="0" fillId="7" borderId="31" xfId="0" applyNumberFormat="1" applyFont="1" applyFill="1" applyBorder="1" applyAlignment="1"/>
    <xf numFmtId="49" fontId="0" fillId="6" borderId="31" xfId="0" applyNumberFormat="1" applyFont="1" applyFill="1" applyBorder="1" applyAlignment="1"/>
    <xf numFmtId="49" fontId="0" fillId="8" borderId="31" xfId="0" applyNumberFormat="1" applyFont="1" applyFill="1" applyBorder="1" applyAlignment="1"/>
    <xf numFmtId="49" fontId="0" fillId="6" borderId="32" xfId="0" applyNumberFormat="1" applyFont="1" applyFill="1" applyBorder="1" applyAlignment="1"/>
    <xf numFmtId="164" fontId="0" fillId="6" borderId="33" xfId="0" applyNumberFormat="1" applyFont="1" applyFill="1" applyBorder="1" applyAlignment="1"/>
    <xf numFmtId="164" fontId="0" fillId="6" borderId="34" xfId="0" applyNumberFormat="1" applyFont="1" applyFill="1" applyBorder="1" applyAlignment="1"/>
    <xf numFmtId="164" fontId="0" fillId="6" borderId="35" xfId="0" applyNumberFormat="1" applyFont="1" applyFill="1" applyBorder="1" applyAlignment="1"/>
    <xf numFmtId="0" fontId="0" fillId="6" borderId="33" xfId="0" applyFont="1" applyFill="1" applyBorder="1" applyAlignment="1"/>
    <xf numFmtId="0" fontId="0" fillId="6" borderId="34" xfId="0" applyFont="1" applyFill="1" applyBorder="1" applyAlignment="1"/>
    <xf numFmtId="0" fontId="0" fillId="6" borderId="35" xfId="0" applyFont="1" applyFill="1" applyBorder="1" applyAlignment="1"/>
    <xf numFmtId="167" fontId="0" fillId="6" borderId="33" xfId="1" applyNumberFormat="1" applyFont="1" applyFill="1" applyBorder="1" applyAlignment="1"/>
    <xf numFmtId="167" fontId="0" fillId="6" borderId="34" xfId="1" applyNumberFormat="1" applyFont="1" applyFill="1" applyBorder="1" applyAlignment="1"/>
    <xf numFmtId="167" fontId="0" fillId="6" borderId="35" xfId="1" applyNumberFormat="1" applyFont="1" applyFill="1" applyBorder="1" applyAlignment="1"/>
    <xf numFmtId="0" fontId="0" fillId="6" borderId="36" xfId="0" applyFont="1" applyFill="1" applyBorder="1" applyAlignment="1"/>
    <xf numFmtId="0" fontId="0" fillId="6" borderId="37" xfId="0" applyFont="1" applyFill="1" applyBorder="1" applyAlignment="1"/>
    <xf numFmtId="167" fontId="0" fillId="6" borderId="37" xfId="0" applyNumberFormat="1" applyFont="1" applyFill="1" applyBorder="1" applyAlignment="1"/>
    <xf numFmtId="0" fontId="2" fillId="2" borderId="12" xfId="0" applyFont="1" applyFill="1" applyBorder="1" applyAlignment="1"/>
    <xf numFmtId="0" fontId="2" fillId="2" borderId="29" xfId="0" applyFont="1" applyFill="1" applyBorder="1" applyAlignment="1"/>
    <xf numFmtId="0" fontId="0" fillId="2" borderId="29" xfId="0" applyFont="1" applyFill="1" applyBorder="1" applyAlignment="1">
      <alignment horizontal="right"/>
    </xf>
    <xf numFmtId="167" fontId="0" fillId="5" borderId="38" xfId="1" applyNumberFormat="1" applyFont="1" applyFill="1" applyBorder="1" applyAlignment="1"/>
    <xf numFmtId="167" fontId="0" fillId="7" borderId="38" xfId="1" applyNumberFormat="1" applyFont="1" applyFill="1" applyBorder="1" applyAlignment="1"/>
    <xf numFmtId="167" fontId="0" fillId="6" borderId="38" xfId="1" applyNumberFormat="1" applyFont="1" applyFill="1" applyBorder="1" applyAlignment="1"/>
    <xf numFmtId="167" fontId="0" fillId="8" borderId="38" xfId="1" applyNumberFormat="1" applyFont="1" applyFill="1" applyBorder="1" applyAlignment="1"/>
    <xf numFmtId="167" fontId="0" fillId="6" borderId="39" xfId="1" applyNumberFormat="1" applyFont="1" applyFill="1" applyBorder="1" applyAlignment="1"/>
    <xf numFmtId="167" fontId="0" fillId="6" borderId="5" xfId="1" applyNumberFormat="1" applyFont="1" applyFill="1" applyBorder="1" applyAlignment="1"/>
    <xf numFmtId="167" fontId="0" fillId="6" borderId="11" xfId="1" applyNumberFormat="1" applyFont="1" applyFill="1" applyBorder="1" applyAlignment="1"/>
    <xf numFmtId="167" fontId="0" fillId="6" borderId="37" xfId="1" applyNumberFormat="1" applyFont="1" applyFill="1" applyBorder="1" applyAlignment="1"/>
    <xf numFmtId="167" fontId="0" fillId="2" borderId="4" xfId="1" applyNumberFormat="1" applyFont="1" applyFill="1" applyBorder="1" applyAlignment="1"/>
    <xf numFmtId="167" fontId="2" fillId="2" borderId="29" xfId="1" applyNumberFormat="1" applyFont="1" applyFill="1" applyBorder="1" applyAlignment="1"/>
    <xf numFmtId="167" fontId="0" fillId="2" borderId="30" xfId="1" applyNumberFormat="1" applyFont="1" applyFill="1" applyBorder="1" applyAlignment="1"/>
    <xf numFmtId="165" fontId="0" fillId="5" borderId="38" xfId="0" applyNumberFormat="1" applyFont="1" applyFill="1" applyBorder="1" applyAlignment="1"/>
    <xf numFmtId="165" fontId="0" fillId="7" borderId="38" xfId="0" applyNumberFormat="1" applyFont="1" applyFill="1" applyBorder="1" applyAlignment="1"/>
    <xf numFmtId="0" fontId="0" fillId="6" borderId="38" xfId="0" applyFont="1" applyFill="1" applyBorder="1" applyAlignment="1"/>
    <xf numFmtId="0" fontId="0" fillId="8" borderId="38" xfId="0" applyFont="1" applyFill="1" applyBorder="1" applyAlignment="1"/>
    <xf numFmtId="0" fontId="0" fillId="6" borderId="39" xfId="0" applyFont="1" applyFill="1" applyBorder="1" applyAlignment="1"/>
    <xf numFmtId="0" fontId="0" fillId="6" borderId="5" xfId="0" applyFont="1" applyFill="1" applyBorder="1" applyAlignment="1"/>
    <xf numFmtId="0" fontId="0" fillId="6" borderId="11" xfId="0" applyFont="1" applyFill="1" applyBorder="1" applyAlignment="1"/>
    <xf numFmtId="166" fontId="0" fillId="0" borderId="4" xfId="0" applyNumberFormat="1" applyFont="1" applyBorder="1" applyAlignment="1"/>
    <xf numFmtId="166" fontId="0" fillId="6" borderId="33" xfId="0" applyNumberFormat="1" applyFont="1" applyFill="1" applyBorder="1" applyAlignment="1"/>
    <xf numFmtId="166" fontId="0" fillId="6" borderId="34" xfId="0" applyNumberFormat="1" applyFont="1" applyFill="1" applyBorder="1" applyAlignment="1"/>
    <xf numFmtId="166" fontId="0" fillId="6" borderId="35" xfId="0" applyNumberFormat="1" applyFont="1" applyFill="1" applyBorder="1" applyAlignment="1"/>
    <xf numFmtId="0" fontId="0" fillId="0" borderId="4" xfId="0" applyNumberFormat="1" applyFont="1" applyFill="1" applyBorder="1" applyAlignment="1"/>
    <xf numFmtId="166" fontId="0" fillId="0" borderId="4" xfId="0" applyNumberFormat="1" applyFont="1" applyFill="1" applyBorder="1" applyAlignment="1"/>
    <xf numFmtId="166" fontId="0" fillId="0" borderId="10" xfId="0" applyNumberFormat="1" applyFont="1" applyFill="1" applyBorder="1" applyAlignment="1"/>
    <xf numFmtId="166" fontId="2" fillId="2" borderId="29" xfId="0" applyNumberFormat="1" applyFont="1" applyFill="1" applyBorder="1" applyAlignment="1"/>
    <xf numFmtId="167" fontId="0" fillId="2" borderId="4" xfId="0" applyNumberFormat="1" applyFont="1" applyFill="1" applyBorder="1" applyAlignment="1"/>
    <xf numFmtId="49" fontId="0" fillId="5" borderId="4" xfId="0" applyNumberFormat="1" applyFont="1" applyFill="1" applyBorder="1" applyAlignment="1"/>
    <xf numFmtId="0" fontId="0" fillId="5" borderId="4" xfId="0" applyFont="1" applyFill="1" applyBorder="1" applyAlignment="1"/>
    <xf numFmtId="49" fontId="0" fillId="6" borderId="4" xfId="0" applyNumberFormat="1" applyFont="1" applyFill="1" applyBorder="1" applyAlignment="1"/>
    <xf numFmtId="0" fontId="0" fillId="6" borderId="4" xfId="0" applyFont="1" applyFill="1" applyBorder="1" applyAlignment="1"/>
  </cellXfs>
  <cellStyles count="3">
    <cellStyle name="Normal" xfId="0" builtinId="0"/>
    <cellStyle name="Procent" xfId="2" builtinId="5"/>
    <cellStyle name="Valuta" xfId="1" builtinId="4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0000000"/>
      <rgbColor rgb="FFFFFFFF"/>
      <rgbColor rgb="FFAAAAAA"/>
      <rgbColor rgb="FFD8D8D8"/>
      <rgbColor rgb="FFF2F2F2"/>
      <rgbColor rgb="FFDEEAF6"/>
      <rgbColor rgb="FFBDD6EE"/>
      <rgbColor rgb="FFFFF2CB"/>
      <rgbColor rgb="FFFFE598"/>
      <rgbColor rgb="FF9CC2E5"/>
      <rgbColor rgb="FFFFC000"/>
      <rgbColor rgb="FFF4B083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-tema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-tema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E126"/>
  <sheetViews>
    <sheetView tabSelected="1" defaultGridColor="0" colorId="9" zoomScale="70" zoomScaleNormal="70" workbookViewId="0">
      <selection activeCell="AX46" sqref="AX46"/>
    </sheetView>
  </sheetViews>
  <sheetFormatPr defaultColWidth="8.85546875" defaultRowHeight="15" customHeight="1" x14ac:dyDescent="0.25"/>
  <cols>
    <col min="1" max="1" width="10.42578125" style="120" customWidth="1"/>
    <col min="2" max="2" width="19.140625" style="120" customWidth="1"/>
    <col min="3" max="3" width="18.28515625" style="120" customWidth="1"/>
    <col min="4" max="4" width="11.7109375" style="120" customWidth="1"/>
    <col min="5" max="5" width="11.42578125" style="120" customWidth="1"/>
    <col min="6" max="6" width="12.140625" style="120" customWidth="1"/>
    <col min="7" max="7" width="16.28515625" style="120" customWidth="1"/>
    <col min="8" max="23" width="12.140625" style="120" customWidth="1"/>
    <col min="24" max="24" width="10.7109375" style="120" customWidth="1"/>
    <col min="25" max="25" width="12.140625" style="120" customWidth="1"/>
    <col min="26" max="26" width="8.85546875" style="120" customWidth="1"/>
    <col min="27" max="27" width="12.28515625" style="120" customWidth="1"/>
    <col min="28" max="28" width="10.42578125" style="120" customWidth="1"/>
    <col min="29" max="29" width="11.85546875" style="120" customWidth="1"/>
    <col min="30" max="30" width="11.28515625" style="120" customWidth="1"/>
    <col min="31" max="31" width="10" style="120" customWidth="1"/>
    <col min="32" max="32" width="10.42578125" style="120" customWidth="1"/>
    <col min="33" max="33" width="10.85546875" style="120" customWidth="1"/>
    <col min="34" max="34" width="9.7109375" style="120" customWidth="1"/>
    <col min="35" max="35" width="10.85546875" style="120" customWidth="1"/>
    <col min="36" max="36" width="10.42578125" style="120" customWidth="1"/>
    <col min="37" max="37" width="10.85546875" style="120" customWidth="1"/>
    <col min="38" max="38" width="10.42578125" style="120" customWidth="1"/>
    <col min="39" max="39" width="10.85546875" style="120" customWidth="1"/>
    <col min="40" max="40" width="11.42578125" style="120" customWidth="1"/>
    <col min="41" max="41" width="11" style="120" customWidth="1"/>
    <col min="42" max="42" width="10.7109375" style="120" customWidth="1"/>
    <col min="43" max="45" width="10" style="120" bestFit="1" customWidth="1"/>
    <col min="46" max="48" width="12.140625" style="120" customWidth="1"/>
    <col min="49" max="49" width="11" style="1" customWidth="1"/>
    <col min="50" max="51" width="9.5703125" style="1" bestFit="1" customWidth="1"/>
    <col min="52" max="55" width="8.85546875" style="1" customWidth="1"/>
    <col min="56" max="62" width="8.85546875" style="120" customWidth="1"/>
    <col min="63" max="63" width="9.42578125" style="120" bestFit="1" customWidth="1"/>
    <col min="64" max="64" width="12.85546875" style="120" bestFit="1" customWidth="1"/>
    <col min="65" max="65" width="7.85546875" style="120" bestFit="1" customWidth="1"/>
    <col min="66" max="254" width="8.85546875" style="120" customWidth="1"/>
    <col min="255" max="265" width="8.85546875" style="120"/>
    <col min="266" max="16384" width="8.85546875" style="61"/>
  </cols>
  <sheetData>
    <row r="1" spans="1:14" s="91" customFormat="1" ht="21" customHeight="1" x14ac:dyDescent="0.35">
      <c r="A1" s="2" t="s">
        <v>0</v>
      </c>
      <c r="F1" s="3"/>
    </row>
    <row r="2" spans="1:14" s="91" customFormat="1" ht="15.95" customHeight="1" x14ac:dyDescent="0.25">
      <c r="A2" s="4" t="s">
        <v>1</v>
      </c>
    </row>
    <row r="3" spans="1:14" s="91" customFormat="1" ht="45" customHeight="1" x14ac:dyDescent="0.25">
      <c r="A3" s="5" t="s">
        <v>2</v>
      </c>
      <c r="B3" s="6" t="s">
        <v>3</v>
      </c>
      <c r="C3" s="7" t="s">
        <v>4</v>
      </c>
      <c r="D3" s="172" t="s">
        <v>5</v>
      </c>
      <c r="E3" s="173"/>
      <c r="F3" s="173"/>
      <c r="G3" s="173"/>
      <c r="H3" s="174" t="s">
        <v>6</v>
      </c>
      <c r="I3" s="175"/>
      <c r="J3" s="175"/>
      <c r="K3" s="175"/>
    </row>
    <row r="4" spans="1:14" s="91" customFormat="1" ht="15.95" customHeight="1" x14ac:dyDescent="0.25">
      <c r="B4" s="6" t="s">
        <v>7</v>
      </c>
      <c r="C4" s="8" t="s">
        <v>7</v>
      </c>
      <c r="D4" s="104" t="s">
        <v>7</v>
      </c>
      <c r="E4" s="104" t="s">
        <v>8</v>
      </c>
      <c r="F4" s="104" t="s">
        <v>9</v>
      </c>
      <c r="G4" s="104" t="s">
        <v>10</v>
      </c>
      <c r="H4" s="106" t="s">
        <v>7</v>
      </c>
      <c r="I4" s="106" t="s">
        <v>8</v>
      </c>
      <c r="J4" s="106" t="s">
        <v>9</v>
      </c>
      <c r="K4" s="106" t="s">
        <v>10</v>
      </c>
    </row>
    <row r="5" spans="1:14" s="91" customFormat="1" ht="15.95" customHeight="1" x14ac:dyDescent="0.25">
      <c r="A5" s="9">
        <v>2012</v>
      </c>
      <c r="B5" s="111">
        <v>66010</v>
      </c>
      <c r="C5" s="112">
        <v>61430</v>
      </c>
      <c r="D5" s="113">
        <f t="shared" ref="D5:D10" si="0">SUM(E5:G5)</f>
        <v>57634</v>
      </c>
      <c r="E5" s="114">
        <v>14185</v>
      </c>
      <c r="F5" s="114">
        <v>39325</v>
      </c>
      <c r="G5" s="114">
        <v>4124</v>
      </c>
      <c r="H5" s="115">
        <f t="shared" ref="H5:H10" si="1">I5+J5+K5</f>
        <v>3796</v>
      </c>
      <c r="I5" s="116">
        <v>2118</v>
      </c>
      <c r="J5" s="116">
        <v>1426</v>
      </c>
      <c r="K5" s="116">
        <v>252</v>
      </c>
    </row>
    <row r="6" spans="1:14" s="91" customFormat="1" ht="15.95" customHeight="1" x14ac:dyDescent="0.25">
      <c r="A6" s="9">
        <v>2013</v>
      </c>
      <c r="B6" s="111">
        <v>64309</v>
      </c>
      <c r="C6" s="112">
        <v>59687</v>
      </c>
      <c r="D6" s="113">
        <f t="shared" si="0"/>
        <v>55894</v>
      </c>
      <c r="E6" s="114">
        <v>14978</v>
      </c>
      <c r="F6" s="114">
        <v>36642</v>
      </c>
      <c r="G6" s="114">
        <v>4274</v>
      </c>
      <c r="H6" s="115">
        <f t="shared" si="1"/>
        <v>3793</v>
      </c>
      <c r="I6" s="116">
        <v>2332</v>
      </c>
      <c r="J6" s="116">
        <v>1217</v>
      </c>
      <c r="K6" s="116">
        <v>244</v>
      </c>
    </row>
    <row r="7" spans="1:14" s="91" customFormat="1" ht="15.95" customHeight="1" x14ac:dyDescent="0.25">
      <c r="A7" s="9">
        <v>2014</v>
      </c>
      <c r="B7" s="111">
        <v>60678</v>
      </c>
      <c r="C7" s="112">
        <v>56256</v>
      </c>
      <c r="D7" s="113">
        <f t="shared" si="0"/>
        <v>52404</v>
      </c>
      <c r="E7" s="114">
        <v>13322</v>
      </c>
      <c r="F7" s="114">
        <v>34708</v>
      </c>
      <c r="G7" s="114">
        <v>4374</v>
      </c>
      <c r="H7" s="115">
        <f t="shared" si="1"/>
        <v>3852</v>
      </c>
      <c r="I7" s="116">
        <v>2432</v>
      </c>
      <c r="J7" s="116">
        <v>1185</v>
      </c>
      <c r="K7" s="116">
        <v>235</v>
      </c>
    </row>
    <row r="8" spans="1:14" s="91" customFormat="1" ht="15.95" customHeight="1" x14ac:dyDescent="0.25">
      <c r="A8" s="9">
        <v>2015</v>
      </c>
      <c r="B8" s="111">
        <v>55688</v>
      </c>
      <c r="C8" s="112">
        <v>52333</v>
      </c>
      <c r="D8" s="113">
        <f t="shared" si="0"/>
        <v>48147</v>
      </c>
      <c r="E8" s="114">
        <v>10429</v>
      </c>
      <c r="F8" s="114">
        <v>33536</v>
      </c>
      <c r="G8" s="114">
        <v>4182</v>
      </c>
      <c r="H8" s="115">
        <f t="shared" si="1"/>
        <v>4186</v>
      </c>
      <c r="I8" s="116">
        <v>2632</v>
      </c>
      <c r="J8" s="116">
        <v>1304</v>
      </c>
      <c r="K8" s="116">
        <v>250</v>
      </c>
    </row>
    <row r="9" spans="1:14" s="91" customFormat="1" ht="15.95" customHeight="1" x14ac:dyDescent="0.25">
      <c r="A9" s="9">
        <v>2016</v>
      </c>
      <c r="B9" s="111">
        <v>50540</v>
      </c>
      <c r="C9" s="112">
        <v>47330</v>
      </c>
      <c r="D9" s="113">
        <f t="shared" si="0"/>
        <v>43151</v>
      </c>
      <c r="E9" s="114">
        <v>8880</v>
      </c>
      <c r="F9" s="114">
        <v>30432</v>
      </c>
      <c r="G9" s="114">
        <v>3839</v>
      </c>
      <c r="H9" s="115">
        <f t="shared" si="1"/>
        <v>4185</v>
      </c>
      <c r="I9" s="116">
        <v>2679</v>
      </c>
      <c r="J9" s="116">
        <v>1258</v>
      </c>
      <c r="K9" s="116">
        <v>248</v>
      </c>
    </row>
    <row r="10" spans="1:14" s="91" customFormat="1" ht="15.95" customHeight="1" x14ac:dyDescent="0.25">
      <c r="A10" s="9">
        <v>2017</v>
      </c>
      <c r="B10" s="111"/>
      <c r="C10" s="112">
        <v>48021</v>
      </c>
      <c r="D10" s="113">
        <f t="shared" si="0"/>
        <v>40920</v>
      </c>
      <c r="E10" s="113">
        <v>9870</v>
      </c>
      <c r="F10" s="113">
        <v>25610</v>
      </c>
      <c r="G10" s="113">
        <v>5440</v>
      </c>
      <c r="H10" s="115">
        <f t="shared" si="1"/>
        <v>7101</v>
      </c>
      <c r="I10" s="115">
        <v>5467</v>
      </c>
      <c r="J10" s="115">
        <v>1368</v>
      </c>
      <c r="K10" s="115">
        <v>266</v>
      </c>
    </row>
    <row r="11" spans="1:14" s="91" customFormat="1" ht="15.95" customHeight="1" x14ac:dyDescent="0.25">
      <c r="A11" s="9">
        <v>2018</v>
      </c>
      <c r="B11" s="111"/>
      <c r="C11" s="112">
        <v>45497</v>
      </c>
      <c r="D11" s="113">
        <f>E11+F11+G11</f>
        <v>38559</v>
      </c>
      <c r="E11" s="113">
        <v>9422</v>
      </c>
      <c r="F11" s="113">
        <v>23998</v>
      </c>
      <c r="G11" s="113">
        <v>5139</v>
      </c>
      <c r="H11" s="115">
        <f>C11-D11</f>
        <v>6938</v>
      </c>
      <c r="I11" s="115">
        <v>5482</v>
      </c>
      <c r="J11" s="115">
        <v>1229</v>
      </c>
      <c r="K11" s="115">
        <v>227</v>
      </c>
    </row>
    <row r="12" spans="1:14" s="91" customFormat="1" ht="15.95" customHeight="1" x14ac:dyDescent="0.25">
      <c r="A12" s="9">
        <v>2019</v>
      </c>
      <c r="B12" s="111"/>
      <c r="C12" s="112">
        <v>42854</v>
      </c>
      <c r="D12" s="113">
        <f>E12+F12+G12</f>
        <v>35721</v>
      </c>
      <c r="E12" s="113">
        <v>9945</v>
      </c>
      <c r="F12" s="113">
        <v>20618</v>
      </c>
      <c r="G12" s="113">
        <v>5158</v>
      </c>
      <c r="H12" s="115">
        <f>C12-D12</f>
        <v>7133</v>
      </c>
      <c r="I12" s="115">
        <v>5915</v>
      </c>
      <c r="J12" s="115">
        <v>1001</v>
      </c>
      <c r="K12" s="115">
        <v>217</v>
      </c>
      <c r="L12" s="117"/>
    </row>
    <row r="13" spans="1:14" s="91" customFormat="1" ht="15.95" customHeight="1" x14ac:dyDescent="0.25">
      <c r="A13" s="9">
        <v>2020</v>
      </c>
      <c r="B13" s="111"/>
      <c r="C13" s="112">
        <v>42606</v>
      </c>
      <c r="D13" s="113">
        <f>SUM(E13,F13,G13)</f>
        <v>35425</v>
      </c>
      <c r="E13" s="113">
        <v>9300</v>
      </c>
      <c r="F13" s="113">
        <v>20922</v>
      </c>
      <c r="G13" s="113">
        <v>5203</v>
      </c>
      <c r="H13" s="115">
        <f>SUM(I13,J13,K13)</f>
        <v>7181</v>
      </c>
      <c r="I13" s="115">
        <v>5920</v>
      </c>
      <c r="J13" s="115">
        <v>1017</v>
      </c>
      <c r="K13" s="115">
        <v>244</v>
      </c>
      <c r="L13" s="117"/>
    </row>
    <row r="14" spans="1:14" s="91" customFormat="1" ht="15.95" customHeight="1" x14ac:dyDescent="0.25">
      <c r="A14" s="9"/>
      <c r="B14" s="111"/>
      <c r="C14" s="112"/>
      <c r="D14" s="113"/>
      <c r="E14" s="113"/>
      <c r="F14" s="113"/>
      <c r="G14" s="113"/>
      <c r="H14" s="115"/>
      <c r="I14" s="115"/>
      <c r="J14" s="115"/>
      <c r="K14" s="115"/>
      <c r="L14" s="117"/>
    </row>
    <row r="15" spans="1:14" s="91" customFormat="1" ht="21" customHeight="1" x14ac:dyDescent="0.35">
      <c r="A15" s="2" t="s">
        <v>11</v>
      </c>
      <c r="N15" s="117"/>
    </row>
    <row r="16" spans="1:14" s="91" customFormat="1" ht="15.95" customHeight="1" x14ac:dyDescent="0.25">
      <c r="A16" s="4" t="s">
        <v>1</v>
      </c>
    </row>
    <row r="17" spans="1:45" s="91" customFormat="1" ht="15.95" customHeight="1" x14ac:dyDescent="0.25">
      <c r="A17" s="5" t="s">
        <v>2</v>
      </c>
      <c r="B17" s="10"/>
      <c r="C17" s="11"/>
      <c r="D17" s="172" t="s">
        <v>5</v>
      </c>
      <c r="E17" s="173"/>
      <c r="F17" s="173"/>
      <c r="G17" s="173"/>
      <c r="H17" s="174" t="s">
        <v>6</v>
      </c>
      <c r="I17" s="175"/>
      <c r="J17" s="175"/>
      <c r="K17" s="175"/>
    </row>
    <row r="18" spans="1:45" s="91" customFormat="1" ht="15.95" customHeight="1" x14ac:dyDescent="0.25">
      <c r="B18" s="111"/>
      <c r="C18" s="112"/>
      <c r="D18" s="113" t="s">
        <v>7</v>
      </c>
      <c r="E18" s="114" t="s">
        <v>8</v>
      </c>
      <c r="F18" s="114" t="s">
        <v>9</v>
      </c>
      <c r="G18" s="114" t="s">
        <v>10</v>
      </c>
      <c r="H18" s="115" t="s">
        <v>7</v>
      </c>
      <c r="I18" s="116" t="s">
        <v>8</v>
      </c>
      <c r="J18" s="116" t="s">
        <v>9</v>
      </c>
      <c r="K18" s="116" t="s">
        <v>10</v>
      </c>
    </row>
    <row r="19" spans="1:45" s="91" customFormat="1" ht="15.95" customHeight="1" x14ac:dyDescent="0.25">
      <c r="A19" s="9">
        <v>2012</v>
      </c>
      <c r="B19" s="111"/>
      <c r="C19" s="112">
        <f>D19+H19</f>
        <v>31183</v>
      </c>
      <c r="D19" s="113">
        <f t="shared" ref="D19:D27" si="2">E19+F19+G19</f>
        <v>29404</v>
      </c>
      <c r="E19" s="114">
        <v>11546</v>
      </c>
      <c r="F19" s="114">
        <v>17049</v>
      </c>
      <c r="G19" s="114">
        <v>809</v>
      </c>
      <c r="H19" s="115">
        <f t="shared" ref="H19:H27" si="3">I19+J19+K19</f>
        <v>1779</v>
      </c>
      <c r="I19" s="116">
        <v>1165</v>
      </c>
      <c r="J19" s="116">
        <v>567</v>
      </c>
      <c r="K19" s="116">
        <v>47</v>
      </c>
    </row>
    <row r="20" spans="1:45" s="91" customFormat="1" ht="15.95" customHeight="1" x14ac:dyDescent="0.25">
      <c r="A20" s="9">
        <v>2013</v>
      </c>
      <c r="B20" s="111"/>
      <c r="C20" s="112">
        <f t="shared" ref="C20:C27" si="4">D20+H20</f>
        <v>30692</v>
      </c>
      <c r="D20" s="113">
        <f t="shared" si="2"/>
        <v>28921</v>
      </c>
      <c r="E20" s="114">
        <v>11886</v>
      </c>
      <c r="F20" s="114">
        <v>16122</v>
      </c>
      <c r="G20" s="114">
        <v>913</v>
      </c>
      <c r="H20" s="115">
        <f t="shared" si="3"/>
        <v>1771</v>
      </c>
      <c r="I20" s="116">
        <v>1242</v>
      </c>
      <c r="J20" s="116">
        <v>485</v>
      </c>
      <c r="K20" s="116">
        <v>44</v>
      </c>
    </row>
    <row r="21" spans="1:45" s="91" customFormat="1" ht="15.95" customHeight="1" x14ac:dyDescent="0.25">
      <c r="A21" s="9">
        <v>2014</v>
      </c>
      <c r="B21" s="111"/>
      <c r="C21" s="112">
        <f t="shared" si="4"/>
        <v>29145</v>
      </c>
      <c r="D21" s="113">
        <f t="shared" si="2"/>
        <v>27361</v>
      </c>
      <c r="E21" s="114">
        <v>10344</v>
      </c>
      <c r="F21" s="114">
        <v>15986</v>
      </c>
      <c r="G21" s="114">
        <v>1031</v>
      </c>
      <c r="H21" s="115">
        <f t="shared" si="3"/>
        <v>1784</v>
      </c>
      <c r="I21" s="116">
        <v>1291</v>
      </c>
      <c r="J21" s="116">
        <v>449</v>
      </c>
      <c r="K21" s="116">
        <v>44</v>
      </c>
    </row>
    <row r="22" spans="1:45" s="91" customFormat="1" ht="15.95" customHeight="1" x14ac:dyDescent="0.25">
      <c r="A22" s="9">
        <v>2015</v>
      </c>
      <c r="B22" s="111"/>
      <c r="C22" s="112">
        <f t="shared" si="4"/>
        <v>27144</v>
      </c>
      <c r="D22" s="113">
        <f t="shared" si="2"/>
        <v>25121</v>
      </c>
      <c r="E22" s="114">
        <v>7712</v>
      </c>
      <c r="F22" s="114">
        <v>16434</v>
      </c>
      <c r="G22" s="114">
        <v>975</v>
      </c>
      <c r="H22" s="115">
        <f t="shared" si="3"/>
        <v>2023</v>
      </c>
      <c r="I22" s="116">
        <v>1367</v>
      </c>
      <c r="J22" s="116">
        <v>601</v>
      </c>
      <c r="K22" s="116">
        <v>55</v>
      </c>
    </row>
    <row r="23" spans="1:45" s="91" customFormat="1" ht="15.95" customHeight="1" x14ac:dyDescent="0.25">
      <c r="A23" s="9">
        <v>2016</v>
      </c>
      <c r="B23" s="111"/>
      <c r="C23" s="112">
        <f t="shared" si="4"/>
        <v>24603</v>
      </c>
      <c r="D23" s="113">
        <f t="shared" si="2"/>
        <v>22616</v>
      </c>
      <c r="E23" s="113">
        <v>6342</v>
      </c>
      <c r="F23" s="113">
        <v>15304</v>
      </c>
      <c r="G23" s="113">
        <v>970</v>
      </c>
      <c r="H23" s="115">
        <f t="shared" si="3"/>
        <v>1987</v>
      </c>
      <c r="I23" s="115">
        <v>1360</v>
      </c>
      <c r="J23" s="115">
        <v>565</v>
      </c>
      <c r="K23" s="115">
        <v>62</v>
      </c>
    </row>
    <row r="24" spans="1:45" s="91" customFormat="1" ht="15.95" customHeight="1" x14ac:dyDescent="0.25">
      <c r="A24" s="9">
        <v>2017</v>
      </c>
      <c r="B24" s="111"/>
      <c r="C24" s="112">
        <f t="shared" si="4"/>
        <v>25564</v>
      </c>
      <c r="D24" s="113">
        <f t="shared" si="2"/>
        <v>21532</v>
      </c>
      <c r="E24" s="113">
        <v>6913</v>
      </c>
      <c r="F24" s="113">
        <v>13049</v>
      </c>
      <c r="G24" s="113">
        <v>1570</v>
      </c>
      <c r="H24" s="115">
        <f t="shared" si="3"/>
        <v>4032</v>
      </c>
      <c r="I24" s="115">
        <v>3202</v>
      </c>
      <c r="J24" s="115">
        <v>737</v>
      </c>
      <c r="K24" s="115">
        <v>93</v>
      </c>
    </row>
    <row r="25" spans="1:45" s="91" customFormat="1" ht="15.95" customHeight="1" x14ac:dyDescent="0.25">
      <c r="A25" s="9">
        <v>2018</v>
      </c>
      <c r="B25" s="111"/>
      <c r="C25" s="112">
        <f t="shared" si="4"/>
        <v>24109</v>
      </c>
      <c r="D25" s="113">
        <f t="shared" si="2"/>
        <v>20264</v>
      </c>
      <c r="E25" s="113">
        <v>6511</v>
      </c>
      <c r="F25" s="113">
        <v>12295</v>
      </c>
      <c r="G25" s="113">
        <v>1458</v>
      </c>
      <c r="H25" s="115">
        <f t="shared" si="3"/>
        <v>3845</v>
      </c>
      <c r="I25" s="115">
        <v>3100</v>
      </c>
      <c r="J25" s="115">
        <v>662</v>
      </c>
      <c r="K25" s="115">
        <v>83</v>
      </c>
    </row>
    <row r="26" spans="1:45" s="91" customFormat="1" ht="15.95" customHeight="1" x14ac:dyDescent="0.25">
      <c r="A26" s="9">
        <v>2019</v>
      </c>
      <c r="B26" s="111"/>
      <c r="C26" s="112">
        <f t="shared" si="4"/>
        <v>22651</v>
      </c>
      <c r="D26" s="113">
        <f t="shared" si="2"/>
        <v>18932</v>
      </c>
      <c r="E26" s="114">
        <v>6797</v>
      </c>
      <c r="F26" s="114">
        <v>10515</v>
      </c>
      <c r="G26" s="114">
        <v>1620</v>
      </c>
      <c r="H26" s="115">
        <f t="shared" si="3"/>
        <v>3719</v>
      </c>
      <c r="I26" s="116">
        <v>3139</v>
      </c>
      <c r="J26" s="116">
        <v>504</v>
      </c>
      <c r="K26" s="116">
        <v>76</v>
      </c>
    </row>
    <row r="27" spans="1:45" s="91" customFormat="1" ht="15.95" customHeight="1" x14ac:dyDescent="0.25">
      <c r="A27" s="9">
        <v>2020</v>
      </c>
      <c r="B27" s="111"/>
      <c r="C27" s="112">
        <f t="shared" si="4"/>
        <v>22540</v>
      </c>
      <c r="D27" s="113">
        <f t="shared" si="2"/>
        <v>18750</v>
      </c>
      <c r="E27" s="114">
        <v>6265</v>
      </c>
      <c r="F27" s="114">
        <v>10796</v>
      </c>
      <c r="G27" s="114">
        <v>1689</v>
      </c>
      <c r="H27" s="115">
        <f t="shared" si="3"/>
        <v>3790</v>
      </c>
      <c r="I27" s="116">
        <v>3162</v>
      </c>
      <c r="J27" s="116">
        <v>529</v>
      </c>
      <c r="K27" s="116">
        <v>99</v>
      </c>
    </row>
    <row r="28" spans="1:45" s="91" customFormat="1" ht="21" customHeight="1" x14ac:dyDescent="0.35">
      <c r="A28" s="2" t="s">
        <v>12</v>
      </c>
    </row>
    <row r="29" spans="1:45" s="91" customFormat="1" ht="15.95" customHeight="1" x14ac:dyDescent="0.25">
      <c r="A29" s="4" t="s">
        <v>1</v>
      </c>
    </row>
    <row r="30" spans="1:45" s="91" customFormat="1" ht="15.95" customHeight="1" x14ac:dyDescent="0.25">
      <c r="A30" s="5" t="s">
        <v>2</v>
      </c>
      <c r="B30" s="10"/>
      <c r="C30" s="11"/>
      <c r="D30" s="172" t="s">
        <v>5</v>
      </c>
      <c r="E30" s="173"/>
      <c r="F30" s="173"/>
      <c r="G30" s="173"/>
      <c r="H30" s="174" t="s">
        <v>6</v>
      </c>
      <c r="I30" s="175"/>
      <c r="J30" s="175"/>
      <c r="K30" s="175"/>
      <c r="AE30" s="12"/>
      <c r="AL30" s="12"/>
      <c r="AS30" s="12"/>
    </row>
    <row r="31" spans="1:45" s="91" customFormat="1" ht="15.95" customHeight="1" x14ac:dyDescent="0.25">
      <c r="B31" s="10"/>
      <c r="C31" s="11"/>
      <c r="D31" s="104" t="s">
        <v>7</v>
      </c>
      <c r="E31" s="104" t="s">
        <v>8</v>
      </c>
      <c r="F31" s="104" t="s">
        <v>9</v>
      </c>
      <c r="G31" s="104" t="s">
        <v>10</v>
      </c>
      <c r="H31" s="106" t="s">
        <v>7</v>
      </c>
      <c r="I31" s="106" t="s">
        <v>8</v>
      </c>
      <c r="J31" s="106" t="s">
        <v>9</v>
      </c>
      <c r="K31" s="106" t="s">
        <v>10</v>
      </c>
    </row>
    <row r="32" spans="1:45" s="91" customFormat="1" ht="15.95" customHeight="1" x14ac:dyDescent="0.25">
      <c r="A32" s="9">
        <v>2012</v>
      </c>
      <c r="B32" s="111"/>
      <c r="C32" s="112">
        <f>D32+H32</f>
        <v>30247</v>
      </c>
      <c r="D32" s="113">
        <v>28230</v>
      </c>
      <c r="E32" s="114">
        <v>2639</v>
      </c>
      <c r="F32" s="114">
        <v>22276</v>
      </c>
      <c r="G32" s="114">
        <v>3315</v>
      </c>
      <c r="H32" s="115">
        <v>2017</v>
      </c>
      <c r="I32" s="116">
        <v>953</v>
      </c>
      <c r="J32" s="116">
        <v>859</v>
      </c>
      <c r="K32" s="116">
        <v>205</v>
      </c>
      <c r="P32" s="118"/>
      <c r="Q32" s="118"/>
      <c r="R32" s="118"/>
      <c r="S32" s="118"/>
      <c r="AB32" s="13"/>
      <c r="AC32" s="13"/>
      <c r="AP32" s="13"/>
      <c r="AQ32" s="13"/>
    </row>
    <row r="33" spans="1:66" s="91" customFormat="1" ht="15.95" customHeight="1" x14ac:dyDescent="0.25">
      <c r="A33" s="9">
        <v>2013</v>
      </c>
      <c r="B33" s="111"/>
      <c r="C33" s="112">
        <f t="shared" ref="C33:C40" si="5">D33+H33</f>
        <v>28995</v>
      </c>
      <c r="D33" s="113">
        <v>26973</v>
      </c>
      <c r="E33" s="114">
        <v>3092</v>
      </c>
      <c r="F33" s="114">
        <v>20520</v>
      </c>
      <c r="G33" s="114">
        <v>3361</v>
      </c>
      <c r="H33" s="115">
        <v>2022</v>
      </c>
      <c r="I33" s="116">
        <v>1090</v>
      </c>
      <c r="J33" s="116">
        <v>732</v>
      </c>
      <c r="K33" s="116">
        <v>200</v>
      </c>
      <c r="P33" s="118"/>
      <c r="Q33" s="118"/>
      <c r="R33" s="118"/>
      <c r="S33" s="118"/>
      <c r="AB33" s="13"/>
      <c r="AC33" s="13"/>
      <c r="AP33" s="13"/>
      <c r="AQ33" s="13"/>
    </row>
    <row r="34" spans="1:66" s="91" customFormat="1" ht="15.95" customHeight="1" x14ac:dyDescent="0.25">
      <c r="A34" s="9">
        <v>2014</v>
      </c>
      <c r="B34" s="111"/>
      <c r="C34" s="112">
        <f t="shared" si="5"/>
        <v>27111</v>
      </c>
      <c r="D34" s="113">
        <v>25043</v>
      </c>
      <c r="E34" s="114">
        <v>2978</v>
      </c>
      <c r="F34" s="114">
        <v>18722</v>
      </c>
      <c r="G34" s="114">
        <v>3343</v>
      </c>
      <c r="H34" s="115">
        <v>2068</v>
      </c>
      <c r="I34" s="116">
        <v>1141</v>
      </c>
      <c r="J34" s="116">
        <v>736</v>
      </c>
      <c r="K34" s="116">
        <v>191</v>
      </c>
      <c r="P34" s="118"/>
      <c r="Q34" s="118"/>
      <c r="R34" s="118"/>
      <c r="S34" s="118"/>
      <c r="AB34" s="13"/>
      <c r="AC34" s="13"/>
      <c r="AP34" s="13"/>
      <c r="AQ34" s="13"/>
    </row>
    <row r="35" spans="1:66" s="91" customFormat="1" ht="15.95" customHeight="1" x14ac:dyDescent="0.25">
      <c r="A35" s="9">
        <v>2015</v>
      </c>
      <c r="B35" s="111"/>
      <c r="C35" s="112">
        <f t="shared" si="5"/>
        <v>25189</v>
      </c>
      <c r="D35" s="113">
        <v>23026</v>
      </c>
      <c r="E35" s="114">
        <v>2717</v>
      </c>
      <c r="F35" s="114">
        <v>17102</v>
      </c>
      <c r="G35" s="114">
        <v>3207</v>
      </c>
      <c r="H35" s="115">
        <v>2163</v>
      </c>
      <c r="I35" s="116">
        <v>1265</v>
      </c>
      <c r="J35" s="116">
        <v>703</v>
      </c>
      <c r="K35" s="116">
        <v>195</v>
      </c>
      <c r="P35" s="118"/>
      <c r="Q35" s="118"/>
      <c r="R35" s="118"/>
      <c r="S35" s="118"/>
      <c r="AB35" s="13"/>
      <c r="AC35" s="13"/>
      <c r="AP35" s="13"/>
      <c r="AQ35" s="13"/>
    </row>
    <row r="36" spans="1:66" s="91" customFormat="1" ht="15.95" customHeight="1" x14ac:dyDescent="0.25">
      <c r="A36" s="9">
        <v>2016</v>
      </c>
      <c r="B36" s="111"/>
      <c r="C36" s="112">
        <f t="shared" si="5"/>
        <v>22733</v>
      </c>
      <c r="D36" s="113">
        <v>20535</v>
      </c>
      <c r="E36" s="114">
        <v>2538</v>
      </c>
      <c r="F36" s="114">
        <v>15128</v>
      </c>
      <c r="G36" s="114">
        <v>2869</v>
      </c>
      <c r="H36" s="115">
        <v>2198</v>
      </c>
      <c r="I36" s="116">
        <v>1319</v>
      </c>
      <c r="J36" s="116">
        <v>693</v>
      </c>
      <c r="K36" s="116">
        <v>186</v>
      </c>
      <c r="P36" s="118"/>
      <c r="Q36" s="118"/>
      <c r="R36" s="118"/>
      <c r="S36" s="118"/>
      <c r="AB36" s="13"/>
      <c r="AC36" s="13"/>
      <c r="AP36" s="13"/>
      <c r="AQ36" s="13"/>
    </row>
    <row r="37" spans="1:66" s="91" customFormat="1" ht="21" customHeight="1" x14ac:dyDescent="0.25">
      <c r="A37" s="9">
        <v>2017</v>
      </c>
      <c r="B37" s="111"/>
      <c r="C37" s="112">
        <f t="shared" si="5"/>
        <v>22377</v>
      </c>
      <c r="D37" s="113">
        <f>E37+F37+G37</f>
        <v>19388</v>
      </c>
      <c r="E37" s="113">
        <v>2957</v>
      </c>
      <c r="F37" s="113">
        <v>12561</v>
      </c>
      <c r="G37" s="113">
        <v>3870</v>
      </c>
      <c r="H37" s="115">
        <f>I37+J37+K37</f>
        <v>2989</v>
      </c>
      <c r="I37" s="115">
        <v>2265</v>
      </c>
      <c r="J37" s="115">
        <v>631</v>
      </c>
      <c r="K37" s="115">
        <v>93</v>
      </c>
      <c r="P37" s="118"/>
      <c r="Q37" s="118"/>
      <c r="R37" s="118"/>
      <c r="S37" s="118"/>
      <c r="AB37" s="13"/>
      <c r="AC37" s="13"/>
      <c r="AP37" s="13"/>
      <c r="AQ37" s="13"/>
    </row>
    <row r="38" spans="1:66" s="91" customFormat="1" ht="21" customHeight="1" x14ac:dyDescent="0.25">
      <c r="A38" s="119">
        <v>2018</v>
      </c>
      <c r="B38" s="111"/>
      <c r="C38" s="112">
        <f t="shared" si="5"/>
        <v>21388</v>
      </c>
      <c r="D38" s="113">
        <f>E38+F38+G38</f>
        <v>18295</v>
      </c>
      <c r="E38" s="113">
        <v>2911</v>
      </c>
      <c r="F38" s="113">
        <v>11703</v>
      </c>
      <c r="G38" s="113">
        <v>3681</v>
      </c>
      <c r="H38" s="115">
        <f>I38+J38+K38</f>
        <v>3093</v>
      </c>
      <c r="I38" s="115">
        <v>2382</v>
      </c>
      <c r="J38" s="115">
        <v>567</v>
      </c>
      <c r="K38" s="115">
        <v>144</v>
      </c>
      <c r="P38" s="118"/>
      <c r="Q38" s="118"/>
      <c r="R38" s="118"/>
      <c r="S38" s="118"/>
      <c r="AB38" s="13"/>
      <c r="AC38" s="13"/>
      <c r="AP38" s="13"/>
      <c r="AQ38" s="13"/>
    </row>
    <row r="39" spans="1:66" s="91" customFormat="1" ht="21" customHeight="1" x14ac:dyDescent="0.25">
      <c r="A39" s="120">
        <v>2019</v>
      </c>
      <c r="B39" s="111"/>
      <c r="C39" s="112">
        <f t="shared" si="5"/>
        <v>20203</v>
      </c>
      <c r="D39" s="113">
        <f>E39+F39+G39</f>
        <v>16789</v>
      </c>
      <c r="E39" s="113">
        <v>3148</v>
      </c>
      <c r="F39" s="113">
        <v>10103</v>
      </c>
      <c r="G39" s="113">
        <v>3538</v>
      </c>
      <c r="H39" s="115">
        <f>I39+J39+K39</f>
        <v>3414</v>
      </c>
      <c r="I39" s="115">
        <v>2776</v>
      </c>
      <c r="J39" s="115">
        <v>497</v>
      </c>
      <c r="K39" s="115">
        <v>141</v>
      </c>
      <c r="P39" s="118"/>
      <c r="Q39" s="118"/>
      <c r="R39" s="118"/>
      <c r="S39" s="118"/>
      <c r="AB39" s="13"/>
      <c r="AC39" s="13"/>
      <c r="AP39" s="13"/>
      <c r="AQ39" s="13"/>
    </row>
    <row r="40" spans="1:66" s="91" customFormat="1" ht="21" customHeight="1" x14ac:dyDescent="0.25">
      <c r="A40" s="120">
        <v>2020</v>
      </c>
      <c r="B40" s="111"/>
      <c r="C40" s="112">
        <f t="shared" si="5"/>
        <v>20066</v>
      </c>
      <c r="D40" s="113">
        <f>E40+F40+G40</f>
        <v>16675</v>
      </c>
      <c r="E40" s="113">
        <v>3035</v>
      </c>
      <c r="F40" s="113">
        <v>10126</v>
      </c>
      <c r="G40" s="113">
        <v>3514</v>
      </c>
      <c r="H40" s="115">
        <f>I40+J40+K40</f>
        <v>3391</v>
      </c>
      <c r="I40" s="115">
        <v>2758</v>
      </c>
      <c r="J40" s="115">
        <v>488</v>
      </c>
      <c r="K40" s="115">
        <v>145</v>
      </c>
      <c r="P40" s="118"/>
      <c r="Q40" s="118"/>
      <c r="R40" s="118"/>
      <c r="S40" s="118"/>
      <c r="AB40" s="13"/>
      <c r="AC40" s="13"/>
      <c r="AP40" s="13"/>
      <c r="AQ40" s="13"/>
    </row>
    <row r="41" spans="1:66" s="91" customFormat="1" ht="21" customHeight="1" x14ac:dyDescent="0.35">
      <c r="M41" s="14"/>
      <c r="AA41" s="2"/>
      <c r="AB41" s="13"/>
      <c r="AC41" s="13"/>
      <c r="AP41" s="13"/>
      <c r="AQ41" s="13"/>
      <c r="AW41" s="121"/>
      <c r="AX41" s="121"/>
      <c r="AY41" s="121"/>
    </row>
    <row r="42" spans="1:66" s="91" customFormat="1" ht="21" customHeight="1" x14ac:dyDescent="0.35">
      <c r="A42" s="2" t="s">
        <v>13</v>
      </c>
      <c r="M42" s="14"/>
      <c r="AA42" s="2" t="s">
        <v>59</v>
      </c>
      <c r="AB42" s="13"/>
      <c r="AC42" s="13"/>
      <c r="AP42" s="13"/>
      <c r="AQ42" s="13"/>
    </row>
    <row r="43" spans="1:66" s="91" customFormat="1" ht="15.95" customHeight="1" x14ac:dyDescent="0.25"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AA43" s="15" t="s">
        <v>14</v>
      </c>
      <c r="AC43" s="91" t="s">
        <v>57</v>
      </c>
    </row>
    <row r="44" spans="1:66" s="91" customFormat="1" ht="15.95" customHeight="1" x14ac:dyDescent="0.25">
      <c r="A44" s="123" t="s">
        <v>15</v>
      </c>
      <c r="N44" s="91" t="s">
        <v>58</v>
      </c>
      <c r="AA44" s="90" t="s">
        <v>16</v>
      </c>
      <c r="AO44" s="122"/>
      <c r="AP44" s="122"/>
      <c r="AQ44" s="122"/>
      <c r="AR44" s="122"/>
      <c r="AS44" s="122"/>
    </row>
    <row r="45" spans="1:66" s="91" customFormat="1" ht="15.95" customHeight="1" x14ac:dyDescent="0.25">
      <c r="B45" s="124">
        <v>2013</v>
      </c>
      <c r="E45" s="124">
        <v>2014</v>
      </c>
      <c r="H45" s="124">
        <v>2015</v>
      </c>
      <c r="K45" s="124">
        <v>2016</v>
      </c>
      <c r="N45" s="124">
        <v>2017</v>
      </c>
      <c r="Q45" s="124">
        <v>2018</v>
      </c>
      <c r="T45" s="124">
        <v>2019</v>
      </c>
      <c r="W45" s="124">
        <v>2020</v>
      </c>
      <c r="AA45" s="92"/>
      <c r="AB45" s="93">
        <v>2013</v>
      </c>
      <c r="AC45" s="94"/>
      <c r="AD45" s="94"/>
      <c r="AE45" s="93">
        <v>2014</v>
      </c>
      <c r="AF45" s="94"/>
      <c r="AG45" s="94"/>
      <c r="AH45" s="93">
        <v>2015</v>
      </c>
      <c r="AI45" s="94"/>
      <c r="AJ45" s="94"/>
      <c r="AK45" s="93">
        <v>2016</v>
      </c>
      <c r="AL45" s="94"/>
      <c r="AM45" s="94"/>
      <c r="AN45" s="93">
        <v>2017</v>
      </c>
      <c r="AO45" s="94"/>
      <c r="AP45" s="94"/>
      <c r="AQ45" s="93">
        <v>2018</v>
      </c>
      <c r="AR45" s="94"/>
      <c r="AS45" s="95"/>
      <c r="AT45" s="124">
        <v>2019</v>
      </c>
      <c r="AW45" s="124">
        <v>2020</v>
      </c>
    </row>
    <row r="46" spans="1:66" s="91" customFormat="1" ht="15.95" customHeight="1" x14ac:dyDescent="0.25">
      <c r="B46" s="16" t="s">
        <v>7</v>
      </c>
      <c r="C46" s="17" t="s">
        <v>17</v>
      </c>
      <c r="D46" s="18" t="s">
        <v>18</v>
      </c>
      <c r="E46" s="16" t="s">
        <v>7</v>
      </c>
      <c r="F46" s="17" t="s">
        <v>17</v>
      </c>
      <c r="G46" s="18" t="s">
        <v>18</v>
      </c>
      <c r="H46" s="16" t="s">
        <v>7</v>
      </c>
      <c r="I46" s="17" t="s">
        <v>17</v>
      </c>
      <c r="J46" s="18" t="s">
        <v>18</v>
      </c>
      <c r="K46" s="16" t="s">
        <v>7</v>
      </c>
      <c r="L46" s="17" t="s">
        <v>17</v>
      </c>
      <c r="M46" s="18" t="s">
        <v>18</v>
      </c>
      <c r="N46" s="16" t="s">
        <v>7</v>
      </c>
      <c r="O46" s="17" t="s">
        <v>17</v>
      </c>
      <c r="P46" s="18" t="s">
        <v>18</v>
      </c>
      <c r="Q46" s="16" t="s">
        <v>7</v>
      </c>
      <c r="R46" s="17" t="s">
        <v>17</v>
      </c>
      <c r="S46" s="18" t="s">
        <v>18</v>
      </c>
      <c r="T46" s="16" t="s">
        <v>7</v>
      </c>
      <c r="U46" s="17" t="s">
        <v>17</v>
      </c>
      <c r="V46" s="18" t="s">
        <v>18</v>
      </c>
      <c r="W46" s="16" t="s">
        <v>7</v>
      </c>
      <c r="X46" s="17" t="s">
        <v>17</v>
      </c>
      <c r="Y46" s="18" t="s">
        <v>18</v>
      </c>
      <c r="AA46" s="89"/>
      <c r="AB46" s="16" t="s">
        <v>7</v>
      </c>
      <c r="AC46" s="17" t="s">
        <v>17</v>
      </c>
      <c r="AD46" s="18" t="s">
        <v>18</v>
      </c>
      <c r="AE46" s="16" t="s">
        <v>7</v>
      </c>
      <c r="AF46" s="17" t="s">
        <v>17</v>
      </c>
      <c r="AG46" s="18" t="s">
        <v>18</v>
      </c>
      <c r="AH46" s="16" t="s">
        <v>7</v>
      </c>
      <c r="AI46" s="17" t="s">
        <v>17</v>
      </c>
      <c r="AJ46" s="18" t="s">
        <v>18</v>
      </c>
      <c r="AK46" s="16" t="s">
        <v>7</v>
      </c>
      <c r="AL46" s="17" t="s">
        <v>17</v>
      </c>
      <c r="AM46" s="18" t="s">
        <v>18</v>
      </c>
      <c r="AN46" s="16" t="s">
        <v>7</v>
      </c>
      <c r="AO46" s="17" t="s">
        <v>17</v>
      </c>
      <c r="AP46" s="18" t="s">
        <v>18</v>
      </c>
      <c r="AQ46" s="16" t="s">
        <v>7</v>
      </c>
      <c r="AR46" s="17" t="s">
        <v>17</v>
      </c>
      <c r="AS46" s="96" t="s">
        <v>18</v>
      </c>
      <c r="AT46" s="16" t="s">
        <v>7</v>
      </c>
      <c r="AU46" s="17" t="s">
        <v>17</v>
      </c>
      <c r="AV46" s="18" t="s">
        <v>18</v>
      </c>
      <c r="AW46" s="16" t="s">
        <v>7</v>
      </c>
      <c r="AX46" s="17" t="s">
        <v>17</v>
      </c>
      <c r="AY46" s="18" t="s">
        <v>18</v>
      </c>
    </row>
    <row r="47" spans="1:66" s="91" customFormat="1" ht="15.95" customHeight="1" x14ac:dyDescent="0.25">
      <c r="A47" s="125" t="s">
        <v>19</v>
      </c>
      <c r="B47" s="19">
        <v>11568.5</v>
      </c>
      <c r="C47" s="20">
        <v>11762</v>
      </c>
      <c r="D47" s="21">
        <v>10714.67</v>
      </c>
      <c r="E47" s="19">
        <v>11837.33</v>
      </c>
      <c r="F47" s="20">
        <v>12062.17</v>
      </c>
      <c r="G47" s="21">
        <v>10944.5</v>
      </c>
      <c r="H47" s="19"/>
      <c r="I47" s="20"/>
      <c r="J47" s="21"/>
      <c r="K47" s="19"/>
      <c r="L47" s="20"/>
      <c r="M47" s="21"/>
      <c r="N47" s="73">
        <v>12353</v>
      </c>
      <c r="O47" s="74">
        <v>12788</v>
      </c>
      <c r="P47" s="75">
        <v>11499</v>
      </c>
      <c r="Q47" s="73">
        <v>12764</v>
      </c>
      <c r="R47" s="74">
        <v>13175</v>
      </c>
      <c r="S47" s="75">
        <v>11968</v>
      </c>
      <c r="T47" s="73">
        <v>13741</v>
      </c>
      <c r="U47" s="74">
        <v>14145</v>
      </c>
      <c r="V47" s="75">
        <v>12913</v>
      </c>
      <c r="W47" s="73">
        <v>13829</v>
      </c>
      <c r="X47" s="74">
        <v>14327</v>
      </c>
      <c r="Y47" s="75">
        <v>13039</v>
      </c>
      <c r="AA47" s="125" t="s">
        <v>19</v>
      </c>
      <c r="AB47" s="19"/>
      <c r="AC47" s="74">
        <v>10760</v>
      </c>
      <c r="AD47" s="75">
        <v>10013</v>
      </c>
      <c r="AE47" s="73"/>
      <c r="AF47" s="74">
        <v>11161</v>
      </c>
      <c r="AG47" s="75">
        <v>10566</v>
      </c>
      <c r="AH47" s="73"/>
      <c r="AI47" s="74">
        <v>11271</v>
      </c>
      <c r="AJ47" s="75">
        <v>10694</v>
      </c>
      <c r="AK47" s="73"/>
      <c r="AL47" s="74">
        <v>11581</v>
      </c>
      <c r="AM47" s="75">
        <v>10996</v>
      </c>
      <c r="AN47" s="73"/>
      <c r="AO47" s="74">
        <v>13057</v>
      </c>
      <c r="AP47" s="75">
        <v>12848</v>
      </c>
      <c r="AQ47" s="73"/>
      <c r="AR47" s="74">
        <v>13134.209278319122</v>
      </c>
      <c r="AS47" s="97">
        <v>12845.904939098658</v>
      </c>
      <c r="AT47" s="73"/>
      <c r="AU47" s="74">
        <v>13240</v>
      </c>
      <c r="AV47" s="75">
        <v>13076</v>
      </c>
      <c r="AW47" s="73"/>
      <c r="AX47" s="74">
        <v>14513</v>
      </c>
      <c r="AY47" s="75">
        <v>14209</v>
      </c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</row>
    <row r="48" spans="1:66" s="91" customFormat="1" ht="15.95" customHeight="1" x14ac:dyDescent="0.25">
      <c r="A48" s="126" t="s">
        <v>9</v>
      </c>
      <c r="B48" s="25">
        <v>17899.669999999998</v>
      </c>
      <c r="C48" s="26">
        <v>16846.830000000002</v>
      </c>
      <c r="D48" s="27">
        <v>18877</v>
      </c>
      <c r="E48" s="25">
        <v>18475.830000000002</v>
      </c>
      <c r="F48" s="26">
        <v>17289.5</v>
      </c>
      <c r="G48" s="27">
        <v>19701.330000000002</v>
      </c>
      <c r="H48" s="25"/>
      <c r="I48" s="26"/>
      <c r="J48" s="27"/>
      <c r="K48" s="28"/>
      <c r="L48" s="29"/>
      <c r="M48" s="30"/>
      <c r="N48" s="76">
        <v>20952</v>
      </c>
      <c r="O48" s="77">
        <v>19874</v>
      </c>
      <c r="P48" s="78">
        <v>22043</v>
      </c>
      <c r="Q48" s="76">
        <v>21705</v>
      </c>
      <c r="R48" s="77">
        <v>20426</v>
      </c>
      <c r="S48" s="78">
        <v>23047</v>
      </c>
      <c r="T48" s="76">
        <v>22505</v>
      </c>
      <c r="U48" s="77">
        <v>21227</v>
      </c>
      <c r="V48" s="78">
        <v>23891</v>
      </c>
      <c r="W48" s="76">
        <v>22831</v>
      </c>
      <c r="X48" s="77">
        <v>21507</v>
      </c>
      <c r="Y48" s="78">
        <v>24352</v>
      </c>
      <c r="AA48" s="126" t="s">
        <v>9</v>
      </c>
      <c r="AB48" s="25"/>
      <c r="AC48" s="77">
        <v>15053</v>
      </c>
      <c r="AD48" s="78">
        <v>17146</v>
      </c>
      <c r="AE48" s="76"/>
      <c r="AF48" s="77">
        <v>15542</v>
      </c>
      <c r="AG48" s="78">
        <v>17787</v>
      </c>
      <c r="AH48" s="76"/>
      <c r="AI48" s="77">
        <v>15759</v>
      </c>
      <c r="AJ48" s="78">
        <v>18259</v>
      </c>
      <c r="AK48" s="76"/>
      <c r="AL48" s="77">
        <v>16092</v>
      </c>
      <c r="AM48" s="78">
        <v>18716</v>
      </c>
      <c r="AN48" s="76"/>
      <c r="AO48" s="77">
        <v>17651</v>
      </c>
      <c r="AP48" s="78">
        <v>19974</v>
      </c>
      <c r="AQ48" s="76"/>
      <c r="AR48" s="77">
        <v>17734.915468940315</v>
      </c>
      <c r="AS48" s="98">
        <v>20142.167640073083</v>
      </c>
      <c r="AT48" s="76"/>
      <c r="AU48" s="77">
        <v>17839</v>
      </c>
      <c r="AV48" s="78">
        <v>20161</v>
      </c>
      <c r="AW48" s="76"/>
      <c r="AX48" s="77">
        <v>19319</v>
      </c>
      <c r="AY48" s="78">
        <v>21852</v>
      </c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</row>
    <row r="49" spans="1:66" s="91" customFormat="1" ht="15.95" customHeight="1" x14ac:dyDescent="0.25">
      <c r="A49" s="125" t="s">
        <v>10</v>
      </c>
      <c r="B49" s="19">
        <v>34621.5</v>
      </c>
      <c r="C49" s="20">
        <v>32419.67</v>
      </c>
      <c r="D49" s="21">
        <v>35214</v>
      </c>
      <c r="E49" s="19">
        <v>35632.5</v>
      </c>
      <c r="F49" s="20">
        <v>32983.67</v>
      </c>
      <c r="G49" s="21">
        <v>36445.33</v>
      </c>
      <c r="H49" s="19"/>
      <c r="I49" s="20"/>
      <c r="J49" s="21"/>
      <c r="K49" s="34"/>
      <c r="L49" s="105"/>
      <c r="M49" s="35"/>
      <c r="N49" s="73">
        <v>37703</v>
      </c>
      <c r="O49" s="74">
        <v>35669</v>
      </c>
      <c r="P49" s="75">
        <v>38369</v>
      </c>
      <c r="Q49" s="73">
        <v>38385</v>
      </c>
      <c r="R49" s="74">
        <v>36251</v>
      </c>
      <c r="S49" s="75">
        <v>39234</v>
      </c>
      <c r="T49" s="73">
        <v>38456</v>
      </c>
      <c r="U49" s="74">
        <v>35092</v>
      </c>
      <c r="V49" s="75">
        <v>39859</v>
      </c>
      <c r="W49" s="73">
        <v>38875</v>
      </c>
      <c r="X49" s="74">
        <v>34861</v>
      </c>
      <c r="Y49" s="75">
        <v>40974</v>
      </c>
      <c r="AA49" s="125" t="s">
        <v>10</v>
      </c>
      <c r="AB49" s="36"/>
      <c r="AC49" s="74">
        <v>23514</v>
      </c>
      <c r="AD49" s="75">
        <v>26591</v>
      </c>
      <c r="AE49" s="73"/>
      <c r="AF49" s="74">
        <v>24188</v>
      </c>
      <c r="AG49" s="75">
        <v>27658</v>
      </c>
      <c r="AH49" s="73"/>
      <c r="AI49" s="74">
        <v>26455</v>
      </c>
      <c r="AJ49" s="75">
        <v>28941</v>
      </c>
      <c r="AK49" s="73"/>
      <c r="AL49" s="74">
        <v>26652</v>
      </c>
      <c r="AM49" s="75">
        <v>29961</v>
      </c>
      <c r="AN49" s="73"/>
      <c r="AO49" s="74">
        <v>28556</v>
      </c>
      <c r="AP49" s="75">
        <v>31472</v>
      </c>
      <c r="AQ49" s="73"/>
      <c r="AR49" s="74">
        <v>29176.602697929353</v>
      </c>
      <c r="AS49" s="97">
        <v>32460.167740560293</v>
      </c>
      <c r="AT49" s="73"/>
      <c r="AU49" s="74">
        <v>29024</v>
      </c>
      <c r="AV49" s="75">
        <v>32442</v>
      </c>
      <c r="AW49" s="73"/>
      <c r="AX49" s="74">
        <v>31320</v>
      </c>
      <c r="AY49" s="75">
        <v>34554</v>
      </c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</row>
    <row r="50" spans="1:66" s="91" customFormat="1" ht="15.95" customHeight="1" x14ac:dyDescent="0.25">
      <c r="A50" s="127" t="s">
        <v>20</v>
      </c>
      <c r="B50" s="37">
        <v>7773.8329999999996</v>
      </c>
      <c r="C50" s="38">
        <v>7890.6670000000004</v>
      </c>
      <c r="D50" s="39">
        <v>7684.3329999999996</v>
      </c>
      <c r="E50" s="37">
        <v>7692</v>
      </c>
      <c r="F50" s="38">
        <v>7731</v>
      </c>
      <c r="G50" s="39">
        <v>7664</v>
      </c>
      <c r="H50" s="37"/>
      <c r="I50" s="38"/>
      <c r="J50" s="39"/>
      <c r="K50" s="40"/>
      <c r="L50" s="107"/>
      <c r="M50" s="41"/>
      <c r="N50" s="79">
        <v>8996</v>
      </c>
      <c r="O50" s="80">
        <v>8286</v>
      </c>
      <c r="P50" s="81">
        <v>9601</v>
      </c>
      <c r="Q50" s="79">
        <v>9188</v>
      </c>
      <c r="R50" s="80">
        <v>9649</v>
      </c>
      <c r="S50" s="81">
        <v>8706</v>
      </c>
      <c r="T50" s="79">
        <v>9440</v>
      </c>
      <c r="U50" s="80">
        <v>9929</v>
      </c>
      <c r="V50" s="81">
        <v>9062</v>
      </c>
      <c r="W50" s="79">
        <v>9440</v>
      </c>
      <c r="X50" s="80">
        <v>9614</v>
      </c>
      <c r="Y50" s="81">
        <v>9287</v>
      </c>
      <c r="AA50" s="127" t="s">
        <v>20</v>
      </c>
      <c r="AB50" s="37"/>
      <c r="AC50" s="80"/>
      <c r="AD50" s="81"/>
      <c r="AE50" s="79"/>
      <c r="AF50" s="80"/>
      <c r="AG50" s="81"/>
      <c r="AH50" s="79"/>
      <c r="AI50" s="80"/>
      <c r="AJ50" s="81"/>
      <c r="AK50" s="79"/>
      <c r="AL50" s="80"/>
      <c r="AM50" s="81"/>
      <c r="AN50" s="79"/>
      <c r="AO50" s="80"/>
      <c r="AP50" s="81"/>
      <c r="AQ50" s="79"/>
      <c r="AR50" s="80"/>
      <c r="AS50" s="99"/>
      <c r="AT50" s="79"/>
      <c r="AU50" s="80"/>
      <c r="AV50" s="81"/>
      <c r="AW50" s="79"/>
      <c r="AX50" s="80"/>
      <c r="AY50" s="81"/>
    </row>
    <row r="51" spans="1:66" s="91" customFormat="1" ht="15.95" customHeight="1" x14ac:dyDescent="0.25">
      <c r="A51" s="128" t="s">
        <v>21</v>
      </c>
      <c r="B51" s="42">
        <v>14300.33</v>
      </c>
      <c r="C51" s="43">
        <v>13764</v>
      </c>
      <c r="D51" s="44">
        <v>14836.5</v>
      </c>
      <c r="E51" s="42">
        <v>14094</v>
      </c>
      <c r="F51" s="43">
        <v>13175</v>
      </c>
      <c r="G51" s="44">
        <v>14642.33</v>
      </c>
      <c r="H51" s="42"/>
      <c r="I51" s="43"/>
      <c r="J51" s="44"/>
      <c r="K51" s="45"/>
      <c r="L51" s="46"/>
      <c r="M51" s="47"/>
      <c r="N51" s="82">
        <v>15248</v>
      </c>
      <c r="O51" s="83">
        <v>15708</v>
      </c>
      <c r="P51" s="84">
        <v>14666</v>
      </c>
      <c r="Q51" s="82">
        <v>16031</v>
      </c>
      <c r="R51" s="83">
        <v>16524</v>
      </c>
      <c r="S51" s="84">
        <v>15465</v>
      </c>
      <c r="T51" s="82">
        <v>16396</v>
      </c>
      <c r="U51" s="83">
        <v>16804</v>
      </c>
      <c r="V51" s="84">
        <v>15904</v>
      </c>
      <c r="W51" s="82">
        <v>16236</v>
      </c>
      <c r="X51" s="83">
        <v>16721</v>
      </c>
      <c r="Y51" s="84">
        <v>15835</v>
      </c>
      <c r="AA51" s="128" t="s">
        <v>21</v>
      </c>
      <c r="AB51" s="42"/>
      <c r="AC51" s="83"/>
      <c r="AD51" s="84"/>
      <c r="AE51" s="82"/>
      <c r="AF51" s="83"/>
      <c r="AG51" s="84"/>
      <c r="AH51" s="82"/>
      <c r="AI51" s="83"/>
      <c r="AJ51" s="84"/>
      <c r="AK51" s="82"/>
      <c r="AL51" s="83"/>
      <c r="AM51" s="84"/>
      <c r="AN51" s="82"/>
      <c r="AO51" s="83"/>
      <c r="AP51" s="84"/>
      <c r="AQ51" s="82"/>
      <c r="AR51" s="83"/>
      <c r="AS51" s="100"/>
      <c r="AT51" s="82"/>
      <c r="AU51" s="83"/>
      <c r="AV51" s="84"/>
      <c r="AW51" s="82"/>
      <c r="AX51" s="83"/>
      <c r="AY51" s="84"/>
    </row>
    <row r="52" spans="1:66" s="91" customFormat="1" ht="15.95" customHeight="1" x14ac:dyDescent="0.25">
      <c r="A52" s="129" t="s">
        <v>22</v>
      </c>
      <c r="B52" s="130">
        <v>36861.67</v>
      </c>
      <c r="C52" s="131">
        <v>32215</v>
      </c>
      <c r="D52" s="132">
        <v>38695.83</v>
      </c>
      <c r="E52" s="130">
        <v>37926.67</v>
      </c>
      <c r="F52" s="131">
        <v>30670</v>
      </c>
      <c r="G52" s="132">
        <v>41161</v>
      </c>
      <c r="H52" s="130"/>
      <c r="I52" s="131"/>
      <c r="J52" s="132"/>
      <c r="K52" s="133"/>
      <c r="L52" s="134"/>
      <c r="M52" s="135"/>
      <c r="N52" s="136">
        <v>27920</v>
      </c>
      <c r="O52" s="137">
        <v>25758</v>
      </c>
      <c r="P52" s="138">
        <v>29491</v>
      </c>
      <c r="Q52" s="136">
        <v>30267</v>
      </c>
      <c r="R52" s="137">
        <v>30331</v>
      </c>
      <c r="S52" s="138">
        <v>30011</v>
      </c>
      <c r="T52" s="136">
        <v>30677</v>
      </c>
      <c r="U52" s="137">
        <v>29378</v>
      </c>
      <c r="V52" s="138">
        <v>31502</v>
      </c>
      <c r="W52" s="136">
        <v>30371</v>
      </c>
      <c r="X52" s="137">
        <v>29947</v>
      </c>
      <c r="Y52" s="138">
        <v>31009</v>
      </c>
      <c r="AA52" s="129" t="s">
        <v>22</v>
      </c>
      <c r="AB52" s="130"/>
      <c r="AC52" s="137"/>
      <c r="AD52" s="138"/>
      <c r="AE52" s="136"/>
      <c r="AF52" s="137"/>
      <c r="AG52" s="138"/>
      <c r="AH52" s="136"/>
      <c r="AI52" s="137"/>
      <c r="AJ52" s="138"/>
      <c r="AK52" s="136"/>
      <c r="AL52" s="137"/>
      <c r="AM52" s="138"/>
      <c r="AN52" s="136"/>
      <c r="AO52" s="137"/>
      <c r="AP52" s="138"/>
      <c r="AQ52" s="101"/>
      <c r="AR52" s="102"/>
      <c r="AS52" s="103"/>
      <c r="AT52" s="136"/>
      <c r="AU52" s="137"/>
      <c r="AV52" s="138"/>
      <c r="AW52" s="136"/>
      <c r="AX52" s="137"/>
      <c r="AY52" s="138"/>
    </row>
    <row r="53" spans="1:66" s="91" customFormat="1" ht="15.95" customHeight="1" x14ac:dyDescent="0.25">
      <c r="A53" s="139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1"/>
      <c r="O53" s="141"/>
      <c r="P53" s="141"/>
      <c r="Q53" s="141">
        <f t="shared" ref="Q53:Y55" si="6">Q47-N47</f>
        <v>411</v>
      </c>
      <c r="R53" s="141">
        <f t="shared" si="6"/>
        <v>387</v>
      </c>
      <c r="S53" s="141">
        <f t="shared" si="6"/>
        <v>469</v>
      </c>
      <c r="T53" s="141">
        <f t="shared" si="6"/>
        <v>977</v>
      </c>
      <c r="U53" s="141">
        <f t="shared" si="6"/>
        <v>970</v>
      </c>
      <c r="V53" s="141">
        <f t="shared" si="6"/>
        <v>945</v>
      </c>
      <c r="W53" s="141">
        <f t="shared" si="6"/>
        <v>88</v>
      </c>
      <c r="X53" s="141">
        <f t="shared" si="6"/>
        <v>182</v>
      </c>
      <c r="Y53" s="141">
        <f t="shared" si="6"/>
        <v>126</v>
      </c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S53" s="142"/>
      <c r="AT53" s="140"/>
      <c r="AU53" s="140"/>
      <c r="AV53" s="140"/>
      <c r="AW53" s="140"/>
      <c r="AX53" s="140"/>
      <c r="AY53" s="140"/>
      <c r="AZ53" s="118"/>
      <c r="BA53" s="118"/>
      <c r="BB53" s="118"/>
      <c r="BC53" s="118"/>
      <c r="BD53" s="118"/>
      <c r="BE53" s="118"/>
      <c r="BF53" s="118"/>
      <c r="BG53" s="118"/>
      <c r="BH53" s="118"/>
      <c r="BI53" s="118"/>
      <c r="BJ53" s="118"/>
      <c r="BK53" s="118"/>
      <c r="BL53" s="118"/>
      <c r="BM53" s="118"/>
      <c r="BN53" s="118"/>
    </row>
    <row r="54" spans="1:66" s="91" customFormat="1" ht="15.95" customHeight="1" x14ac:dyDescent="0.25">
      <c r="B54" s="48"/>
      <c r="C54" s="48"/>
      <c r="D54" s="48"/>
      <c r="E54" s="48"/>
      <c r="F54" s="48"/>
      <c r="G54" s="48"/>
      <c r="H54" s="48"/>
      <c r="I54" s="48"/>
      <c r="J54" s="48"/>
      <c r="N54" s="141"/>
      <c r="O54" s="141"/>
      <c r="P54" s="141"/>
      <c r="Q54" s="141">
        <f t="shared" si="6"/>
        <v>753</v>
      </c>
      <c r="R54" s="141">
        <f t="shared" si="6"/>
        <v>552</v>
      </c>
      <c r="S54" s="141">
        <f t="shared" si="6"/>
        <v>1004</v>
      </c>
      <c r="T54" s="141">
        <f t="shared" si="6"/>
        <v>800</v>
      </c>
      <c r="U54" s="141">
        <f t="shared" si="6"/>
        <v>801</v>
      </c>
      <c r="V54" s="141">
        <f t="shared" si="6"/>
        <v>844</v>
      </c>
      <c r="W54" s="141">
        <f t="shared" si="6"/>
        <v>326</v>
      </c>
      <c r="X54" s="141">
        <f t="shared" si="6"/>
        <v>280</v>
      </c>
      <c r="Y54" s="141">
        <f t="shared" si="6"/>
        <v>461</v>
      </c>
      <c r="AB54" s="48"/>
      <c r="AC54" s="48"/>
      <c r="AD54" s="48"/>
      <c r="AE54" s="48"/>
      <c r="AF54" s="48"/>
      <c r="AG54" s="48"/>
      <c r="AH54" s="48"/>
      <c r="AI54" s="48"/>
      <c r="AJ54" s="4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66" s="91" customFormat="1" ht="15.95" customHeight="1" x14ac:dyDescent="0.25">
      <c r="A55" s="123" t="s">
        <v>23</v>
      </c>
      <c r="H55" s="143"/>
      <c r="N55" s="141"/>
      <c r="O55" s="141"/>
      <c r="P55" s="141"/>
      <c r="Q55" s="141">
        <f t="shared" si="6"/>
        <v>682</v>
      </c>
      <c r="R55" s="141">
        <f t="shared" si="6"/>
        <v>582</v>
      </c>
      <c r="S55" s="141">
        <f t="shared" si="6"/>
        <v>865</v>
      </c>
      <c r="T55" s="141">
        <f t="shared" si="6"/>
        <v>71</v>
      </c>
      <c r="U55" s="141">
        <f t="shared" si="6"/>
        <v>-1159</v>
      </c>
      <c r="V55" s="141">
        <f t="shared" si="6"/>
        <v>625</v>
      </c>
      <c r="W55" s="141">
        <f t="shared" si="6"/>
        <v>419</v>
      </c>
      <c r="X55" s="141">
        <f t="shared" si="6"/>
        <v>-231</v>
      </c>
      <c r="Y55" s="141">
        <f t="shared" si="6"/>
        <v>1115</v>
      </c>
      <c r="AA55" s="123" t="s">
        <v>24</v>
      </c>
      <c r="AH55" s="143"/>
      <c r="AO55" s="143"/>
      <c r="AQ55" s="144"/>
      <c r="AX55" s="118"/>
      <c r="AY55" s="118"/>
      <c r="AZ55" s="118"/>
      <c r="BA55" s="118"/>
      <c r="BB55" s="118"/>
      <c r="BC55" s="118"/>
      <c r="BD55" s="118"/>
      <c r="BE55" s="118"/>
      <c r="BF55" s="118"/>
      <c r="BG55" s="118"/>
      <c r="BH55" s="118"/>
      <c r="BI55" s="118"/>
      <c r="BJ55" s="118"/>
      <c r="BK55" s="118"/>
      <c r="BL55" s="118"/>
      <c r="BM55" s="118"/>
      <c r="BN55" s="118"/>
    </row>
    <row r="56" spans="1:66" s="91" customFormat="1" ht="15.95" customHeight="1" x14ac:dyDescent="0.25">
      <c r="B56" s="124">
        <v>2013</v>
      </c>
      <c r="E56" s="124">
        <v>2014</v>
      </c>
      <c r="H56" s="124">
        <v>2015</v>
      </c>
      <c r="K56" s="124">
        <v>2016</v>
      </c>
      <c r="N56" s="124">
        <v>2017</v>
      </c>
      <c r="Q56" s="124">
        <v>2018</v>
      </c>
      <c r="T56" s="124">
        <v>2019</v>
      </c>
      <c r="W56" s="124">
        <v>2020</v>
      </c>
      <c r="AB56" s="124">
        <v>2013</v>
      </c>
      <c r="AE56" s="124">
        <v>2014</v>
      </c>
      <c r="AH56" s="124">
        <v>2015</v>
      </c>
      <c r="AK56" s="124">
        <v>2016</v>
      </c>
      <c r="AN56" s="124">
        <v>2017</v>
      </c>
      <c r="AQ56" s="124">
        <v>2018</v>
      </c>
      <c r="AT56" s="124">
        <v>2019</v>
      </c>
      <c r="AW56" s="124">
        <v>2020</v>
      </c>
    </row>
    <row r="57" spans="1:66" s="91" customFormat="1" ht="15.95" customHeight="1" x14ac:dyDescent="0.25">
      <c r="B57" s="16" t="s">
        <v>7</v>
      </c>
      <c r="C57" s="17" t="s">
        <v>17</v>
      </c>
      <c r="D57" s="18" t="s">
        <v>18</v>
      </c>
      <c r="E57" s="16" t="s">
        <v>7</v>
      </c>
      <c r="F57" s="17" t="s">
        <v>17</v>
      </c>
      <c r="G57" s="18" t="s">
        <v>18</v>
      </c>
      <c r="H57" s="16" t="s">
        <v>7</v>
      </c>
      <c r="I57" s="17" t="s">
        <v>17</v>
      </c>
      <c r="J57" s="18" t="s">
        <v>18</v>
      </c>
      <c r="K57" s="16" t="s">
        <v>7</v>
      </c>
      <c r="L57" s="17" t="s">
        <v>17</v>
      </c>
      <c r="M57" s="18" t="s">
        <v>18</v>
      </c>
      <c r="N57" s="16" t="s">
        <v>7</v>
      </c>
      <c r="O57" s="17" t="s">
        <v>17</v>
      </c>
      <c r="P57" s="18" t="s">
        <v>18</v>
      </c>
      <c r="Q57" s="16" t="s">
        <v>7</v>
      </c>
      <c r="R57" s="17" t="s">
        <v>17</v>
      </c>
      <c r="S57" s="18" t="s">
        <v>18</v>
      </c>
      <c r="T57" s="16" t="s">
        <v>7</v>
      </c>
      <c r="U57" s="17" t="s">
        <v>17</v>
      </c>
      <c r="V57" s="18" t="s">
        <v>18</v>
      </c>
      <c r="W57" s="16" t="s">
        <v>7</v>
      </c>
      <c r="X57" s="17" t="s">
        <v>17</v>
      </c>
      <c r="Y57" s="18" t="s">
        <v>18</v>
      </c>
      <c r="AB57" s="16" t="s">
        <v>7</v>
      </c>
      <c r="AC57" s="17" t="s">
        <v>17</v>
      </c>
      <c r="AD57" s="18" t="s">
        <v>18</v>
      </c>
      <c r="AE57" s="16" t="s">
        <v>7</v>
      </c>
      <c r="AF57" s="17" t="s">
        <v>17</v>
      </c>
      <c r="AG57" s="18" t="s">
        <v>18</v>
      </c>
      <c r="AH57" s="16" t="s">
        <v>7</v>
      </c>
      <c r="AI57" s="17" t="s">
        <v>17</v>
      </c>
      <c r="AJ57" s="18" t="s">
        <v>18</v>
      </c>
      <c r="AK57" s="16" t="s">
        <v>7</v>
      </c>
      <c r="AL57" s="17" t="s">
        <v>17</v>
      </c>
      <c r="AM57" s="18" t="s">
        <v>18</v>
      </c>
      <c r="AN57" s="16" t="s">
        <v>7</v>
      </c>
      <c r="AO57" s="17" t="s">
        <v>17</v>
      </c>
      <c r="AP57" s="18" t="s">
        <v>18</v>
      </c>
      <c r="AQ57" s="16" t="s">
        <v>7</v>
      </c>
      <c r="AR57" s="17" t="s">
        <v>17</v>
      </c>
      <c r="AS57" s="17" t="s">
        <v>18</v>
      </c>
      <c r="AT57" s="16" t="s">
        <v>7</v>
      </c>
      <c r="AU57" s="17" t="s">
        <v>17</v>
      </c>
      <c r="AV57" s="18" t="s">
        <v>18</v>
      </c>
      <c r="AW57" s="16" t="s">
        <v>7</v>
      </c>
      <c r="AX57" s="17" t="s">
        <v>17</v>
      </c>
      <c r="AY57" s="18" t="s">
        <v>18</v>
      </c>
    </row>
    <row r="58" spans="1:66" s="91" customFormat="1" ht="15.95" customHeight="1" x14ac:dyDescent="0.25">
      <c r="A58" s="125" t="s">
        <v>19</v>
      </c>
      <c r="B58" s="73">
        <v>9661.5</v>
      </c>
      <c r="C58" s="74">
        <v>9642</v>
      </c>
      <c r="D58" s="75">
        <v>9736.5</v>
      </c>
      <c r="E58" s="73">
        <v>9796</v>
      </c>
      <c r="F58" s="74">
        <v>9780</v>
      </c>
      <c r="G58" s="75">
        <v>9869.5</v>
      </c>
      <c r="H58" s="73">
        <v>9784</v>
      </c>
      <c r="I58" s="74">
        <v>9790</v>
      </c>
      <c r="J58" s="75">
        <v>9757</v>
      </c>
      <c r="K58" s="73">
        <v>9907</v>
      </c>
      <c r="L58" s="74">
        <v>9916</v>
      </c>
      <c r="M58" s="75">
        <v>9868.5</v>
      </c>
      <c r="N58" s="73">
        <v>10244</v>
      </c>
      <c r="O58" s="74">
        <v>10261</v>
      </c>
      <c r="P58" s="75">
        <v>10198</v>
      </c>
      <c r="Q58" s="73">
        <v>10492</v>
      </c>
      <c r="R58" s="74">
        <v>10518</v>
      </c>
      <c r="S58" s="75">
        <v>10421</v>
      </c>
      <c r="T58" s="73">
        <v>11120</v>
      </c>
      <c r="U58" s="74">
        <v>11150</v>
      </c>
      <c r="V58" s="75">
        <v>11002</v>
      </c>
      <c r="W58" s="73">
        <v>11293</v>
      </c>
      <c r="X58" s="74">
        <v>11360</v>
      </c>
      <c r="Y58" s="75">
        <v>11135</v>
      </c>
      <c r="AA58" s="125" t="s">
        <v>19</v>
      </c>
      <c r="AB58" s="73"/>
      <c r="AC58" s="74">
        <v>9403</v>
      </c>
      <c r="AD58" s="75">
        <v>8673</v>
      </c>
      <c r="AE58" s="73"/>
      <c r="AF58" s="74">
        <v>9716</v>
      </c>
      <c r="AG58" s="75">
        <v>9133</v>
      </c>
      <c r="AH58" s="73"/>
      <c r="AI58" s="74">
        <v>9652</v>
      </c>
      <c r="AJ58" s="75">
        <v>9166</v>
      </c>
      <c r="AK58" s="73"/>
      <c r="AL58" s="74">
        <v>9949</v>
      </c>
      <c r="AM58" s="75">
        <v>9468</v>
      </c>
      <c r="AN58" s="73"/>
      <c r="AO58" s="74">
        <v>11349</v>
      </c>
      <c r="AP58" s="75">
        <v>11011</v>
      </c>
      <c r="AQ58" s="73"/>
      <c r="AR58" s="74">
        <v>11255.269083434836</v>
      </c>
      <c r="AS58" s="145">
        <v>11020.910481120585</v>
      </c>
      <c r="AT58" s="73"/>
      <c r="AU58" s="74">
        <v>11407</v>
      </c>
      <c r="AV58" s="75">
        <v>11280</v>
      </c>
      <c r="AW58" s="73"/>
      <c r="AX58" s="74">
        <v>12281</v>
      </c>
      <c r="AY58" s="75">
        <v>12044</v>
      </c>
    </row>
    <row r="59" spans="1:66" s="91" customFormat="1" ht="15.95" customHeight="1" x14ac:dyDescent="0.25">
      <c r="A59" s="126" t="s">
        <v>9</v>
      </c>
      <c r="B59" s="76">
        <v>13280</v>
      </c>
      <c r="C59" s="77">
        <v>12273.5</v>
      </c>
      <c r="D59" s="78">
        <v>14040.5</v>
      </c>
      <c r="E59" s="76">
        <v>13426</v>
      </c>
      <c r="F59" s="77">
        <v>12447</v>
      </c>
      <c r="G59" s="78">
        <v>14294</v>
      </c>
      <c r="H59" s="76">
        <v>13847</v>
      </c>
      <c r="I59" s="77">
        <v>12802</v>
      </c>
      <c r="J59" s="78">
        <v>14894</v>
      </c>
      <c r="K59" s="76">
        <v>14096.5</v>
      </c>
      <c r="L59" s="77">
        <v>13056</v>
      </c>
      <c r="M59" s="78">
        <v>15223.5</v>
      </c>
      <c r="N59" s="76">
        <v>14229</v>
      </c>
      <c r="O59" s="77">
        <v>13384</v>
      </c>
      <c r="P59" s="78">
        <v>15255</v>
      </c>
      <c r="Q59" s="76">
        <v>14590</v>
      </c>
      <c r="R59" s="77">
        <v>13677</v>
      </c>
      <c r="S59" s="78">
        <v>15712</v>
      </c>
      <c r="T59" s="76">
        <v>15232</v>
      </c>
      <c r="U59" s="77">
        <v>14355</v>
      </c>
      <c r="V59" s="78">
        <v>16331</v>
      </c>
      <c r="W59" s="76">
        <v>15464</v>
      </c>
      <c r="X59" s="77">
        <v>14591</v>
      </c>
      <c r="Y59" s="78">
        <v>16607</v>
      </c>
      <c r="AA59" s="126" t="s">
        <v>9</v>
      </c>
      <c r="AB59" s="76"/>
      <c r="AC59" s="77">
        <v>13094</v>
      </c>
      <c r="AD59" s="78">
        <v>14892</v>
      </c>
      <c r="AE59" s="76"/>
      <c r="AF59" s="77">
        <v>13462</v>
      </c>
      <c r="AG59" s="78">
        <v>15399</v>
      </c>
      <c r="AH59" s="76"/>
      <c r="AI59" s="77">
        <v>13371</v>
      </c>
      <c r="AJ59" s="78">
        <v>15499</v>
      </c>
      <c r="AK59" s="76"/>
      <c r="AL59" s="77">
        <v>13657</v>
      </c>
      <c r="AM59" s="78">
        <v>15901</v>
      </c>
      <c r="AN59" s="76"/>
      <c r="AO59" s="77">
        <v>14834</v>
      </c>
      <c r="AP59" s="78">
        <v>16820</v>
      </c>
      <c r="AQ59" s="76"/>
      <c r="AR59" s="77">
        <v>14921.594397076735</v>
      </c>
      <c r="AS59" s="146">
        <v>16983.797420828258</v>
      </c>
      <c r="AT59" s="76"/>
      <c r="AU59" s="77">
        <v>15116</v>
      </c>
      <c r="AV59" s="78">
        <v>17116</v>
      </c>
      <c r="AW59" s="76"/>
      <c r="AX59" s="77">
        <v>15981</v>
      </c>
      <c r="AY59" s="78">
        <v>18105</v>
      </c>
    </row>
    <row r="60" spans="1:66" s="91" customFormat="1" ht="15.95" customHeight="1" x14ac:dyDescent="0.25">
      <c r="A60" s="125" t="s">
        <v>10</v>
      </c>
      <c r="B60" s="73">
        <v>16441</v>
      </c>
      <c r="C60" s="74">
        <v>15726</v>
      </c>
      <c r="D60" s="75">
        <v>16581</v>
      </c>
      <c r="E60" s="73">
        <v>16755</v>
      </c>
      <c r="F60" s="74">
        <v>16024</v>
      </c>
      <c r="G60" s="75">
        <v>16939</v>
      </c>
      <c r="H60" s="73">
        <v>17606</v>
      </c>
      <c r="I60" s="74">
        <v>16877</v>
      </c>
      <c r="J60" s="75">
        <v>17780</v>
      </c>
      <c r="K60" s="73">
        <v>18055</v>
      </c>
      <c r="L60" s="74">
        <v>17299</v>
      </c>
      <c r="M60" s="75">
        <v>18310</v>
      </c>
      <c r="N60" s="73">
        <v>18208</v>
      </c>
      <c r="O60" s="74">
        <v>17296</v>
      </c>
      <c r="P60" s="75">
        <v>18518</v>
      </c>
      <c r="Q60" s="73">
        <v>18640</v>
      </c>
      <c r="R60" s="74">
        <v>17514</v>
      </c>
      <c r="S60" s="75">
        <v>18960</v>
      </c>
      <c r="T60" s="73">
        <v>19223</v>
      </c>
      <c r="U60" s="74">
        <v>18160</v>
      </c>
      <c r="V60" s="75">
        <v>19621</v>
      </c>
      <c r="W60" s="73">
        <v>19635</v>
      </c>
      <c r="X60" s="74">
        <v>18623</v>
      </c>
      <c r="Y60" s="75">
        <v>20010</v>
      </c>
      <c r="AA60" s="125" t="s">
        <v>10</v>
      </c>
      <c r="AB60" s="73"/>
      <c r="AC60" s="74">
        <v>16899</v>
      </c>
      <c r="AD60" s="75">
        <v>17701</v>
      </c>
      <c r="AE60" s="73"/>
      <c r="AF60" s="74">
        <v>17453</v>
      </c>
      <c r="AG60" s="75">
        <v>18263</v>
      </c>
      <c r="AH60" s="73"/>
      <c r="AI60" s="74">
        <v>17685</v>
      </c>
      <c r="AJ60" s="75">
        <v>18532</v>
      </c>
      <c r="AK60" s="73"/>
      <c r="AL60" s="74">
        <v>18117</v>
      </c>
      <c r="AM60" s="75">
        <v>19053</v>
      </c>
      <c r="AN60" s="73"/>
      <c r="AO60" s="74">
        <v>19214</v>
      </c>
      <c r="AP60" s="75">
        <v>20462</v>
      </c>
      <c r="AQ60" s="73"/>
      <c r="AR60" s="74">
        <v>19182.391552984165</v>
      </c>
      <c r="AS60" s="145">
        <v>20558.516766138855</v>
      </c>
      <c r="AT60" s="73"/>
      <c r="AU60" s="74">
        <v>19107</v>
      </c>
      <c r="AV60" s="75">
        <v>20520</v>
      </c>
      <c r="AW60" s="73"/>
      <c r="AX60" s="74">
        <v>20444</v>
      </c>
      <c r="AY60" s="75">
        <v>21963</v>
      </c>
    </row>
    <row r="61" spans="1:66" s="91" customFormat="1" ht="15.95" customHeight="1" x14ac:dyDescent="0.25">
      <c r="A61" s="127" t="s">
        <v>20</v>
      </c>
      <c r="B61" s="79">
        <v>7049.5</v>
      </c>
      <c r="C61" s="80">
        <v>7044</v>
      </c>
      <c r="D61" s="81">
        <v>7061</v>
      </c>
      <c r="E61" s="79">
        <v>7047</v>
      </c>
      <c r="F61" s="80">
        <v>6977</v>
      </c>
      <c r="G61" s="81">
        <v>7068</v>
      </c>
      <c r="H61" s="79">
        <v>6730</v>
      </c>
      <c r="I61" s="80">
        <v>6775</v>
      </c>
      <c r="J61" s="81">
        <v>6707</v>
      </c>
      <c r="K61" s="79">
        <v>6817</v>
      </c>
      <c r="L61" s="80">
        <v>6341</v>
      </c>
      <c r="M61" s="81">
        <v>7066</v>
      </c>
      <c r="N61" s="79">
        <v>8080</v>
      </c>
      <c r="O61" s="80">
        <v>7784</v>
      </c>
      <c r="P61" s="81">
        <v>8195</v>
      </c>
      <c r="Q61" s="79">
        <v>8252</v>
      </c>
      <c r="R61" s="80">
        <v>8264</v>
      </c>
      <c r="S61" s="81">
        <v>8033</v>
      </c>
      <c r="T61" s="79">
        <v>8204</v>
      </c>
      <c r="U61" s="80">
        <v>8470</v>
      </c>
      <c r="V61" s="81">
        <v>7981</v>
      </c>
      <c r="W61" s="79">
        <v>8217</v>
      </c>
      <c r="X61" s="80">
        <v>8360</v>
      </c>
      <c r="Y61" s="81">
        <v>8070</v>
      </c>
      <c r="AA61" s="127" t="s">
        <v>20</v>
      </c>
      <c r="AB61" s="79"/>
      <c r="AC61" s="80"/>
      <c r="AD61" s="81"/>
      <c r="AE61" s="79"/>
      <c r="AF61" s="80"/>
      <c r="AG61" s="81"/>
      <c r="AH61" s="79"/>
      <c r="AI61" s="80"/>
      <c r="AJ61" s="81"/>
      <c r="AK61" s="79"/>
      <c r="AL61" s="80"/>
      <c r="AM61" s="81"/>
      <c r="AN61" s="79"/>
      <c r="AO61" s="80"/>
      <c r="AP61" s="81"/>
      <c r="AQ61" s="79"/>
      <c r="AR61" s="80"/>
      <c r="AS61" s="147"/>
      <c r="AT61" s="79"/>
      <c r="AU61" s="80"/>
      <c r="AV61" s="81"/>
      <c r="AW61" s="79"/>
      <c r="AX61" s="80"/>
      <c r="AY61" s="81"/>
    </row>
    <row r="62" spans="1:66" s="91" customFormat="1" ht="15.95" customHeight="1" x14ac:dyDescent="0.25">
      <c r="A62" s="128" t="s">
        <v>21</v>
      </c>
      <c r="B62" s="82">
        <v>10959</v>
      </c>
      <c r="C62" s="83">
        <v>10415</v>
      </c>
      <c r="D62" s="84">
        <v>11453.5</v>
      </c>
      <c r="E62" s="82">
        <v>10516</v>
      </c>
      <c r="F62" s="83">
        <v>9834</v>
      </c>
      <c r="G62" s="84">
        <v>11121.5</v>
      </c>
      <c r="H62" s="82">
        <v>10406.5</v>
      </c>
      <c r="I62" s="83">
        <v>10124</v>
      </c>
      <c r="J62" s="84">
        <v>10658</v>
      </c>
      <c r="K62" s="82">
        <v>10230</v>
      </c>
      <c r="L62" s="83">
        <v>9998</v>
      </c>
      <c r="M62" s="84">
        <v>10348</v>
      </c>
      <c r="N62" s="82">
        <v>11334</v>
      </c>
      <c r="O62" s="83">
        <v>11510</v>
      </c>
      <c r="P62" s="84">
        <v>11203</v>
      </c>
      <c r="Q62" s="82">
        <v>11533</v>
      </c>
      <c r="R62" s="83">
        <v>11581</v>
      </c>
      <c r="S62" s="84">
        <v>11458</v>
      </c>
      <c r="T62" s="82">
        <v>11377</v>
      </c>
      <c r="U62" s="83">
        <v>11854</v>
      </c>
      <c r="V62" s="84">
        <v>10699</v>
      </c>
      <c r="W62" s="82">
        <v>11549</v>
      </c>
      <c r="X62" s="83">
        <v>11812</v>
      </c>
      <c r="Y62" s="84">
        <v>10970</v>
      </c>
      <c r="AA62" s="128" t="s">
        <v>21</v>
      </c>
      <c r="AB62" s="82"/>
      <c r="AC62" s="83"/>
      <c r="AD62" s="84"/>
      <c r="AE62" s="82"/>
      <c r="AF62" s="83"/>
      <c r="AG62" s="84"/>
      <c r="AH62" s="82"/>
      <c r="AI62" s="83"/>
      <c r="AJ62" s="84"/>
      <c r="AK62" s="82"/>
      <c r="AL62" s="83"/>
      <c r="AM62" s="84"/>
      <c r="AN62" s="82"/>
      <c r="AO62" s="83"/>
      <c r="AP62" s="84"/>
      <c r="AQ62" s="82"/>
      <c r="AR62" s="83"/>
      <c r="AS62" s="148"/>
      <c r="AT62" s="82"/>
      <c r="AU62" s="83"/>
      <c r="AV62" s="84"/>
      <c r="AW62" s="82"/>
      <c r="AX62" s="83"/>
      <c r="AY62" s="84"/>
    </row>
    <row r="63" spans="1:66" s="91" customFormat="1" ht="15.95" customHeight="1" x14ac:dyDescent="0.25">
      <c r="A63" s="129" t="s">
        <v>22</v>
      </c>
      <c r="B63" s="136">
        <v>15188.5</v>
      </c>
      <c r="C63" s="137">
        <v>14569.5</v>
      </c>
      <c r="D63" s="138">
        <v>15423.5</v>
      </c>
      <c r="E63" s="136">
        <v>14824</v>
      </c>
      <c r="F63" s="137">
        <v>13404</v>
      </c>
      <c r="G63" s="138">
        <v>15179</v>
      </c>
      <c r="H63" s="136">
        <v>15530.5</v>
      </c>
      <c r="I63" s="137">
        <v>14427</v>
      </c>
      <c r="J63" s="138">
        <v>16098</v>
      </c>
      <c r="K63" s="136">
        <v>15817</v>
      </c>
      <c r="L63" s="137">
        <v>14530</v>
      </c>
      <c r="M63" s="138">
        <v>15966.5</v>
      </c>
      <c r="N63" s="136">
        <v>15229</v>
      </c>
      <c r="O63" s="137">
        <v>14447</v>
      </c>
      <c r="P63" s="138">
        <v>15444</v>
      </c>
      <c r="Q63" s="136">
        <v>15114</v>
      </c>
      <c r="R63" s="137">
        <v>15144</v>
      </c>
      <c r="S63" s="138">
        <v>15108</v>
      </c>
      <c r="T63" s="136">
        <v>15144</v>
      </c>
      <c r="U63" s="137">
        <v>14529</v>
      </c>
      <c r="V63" s="138">
        <v>15372</v>
      </c>
      <c r="W63" s="136">
        <v>15497</v>
      </c>
      <c r="X63" s="137">
        <v>15028</v>
      </c>
      <c r="Y63" s="138">
        <v>15895</v>
      </c>
      <c r="AA63" s="129" t="s">
        <v>22</v>
      </c>
      <c r="AB63" s="136"/>
      <c r="AC63" s="137"/>
      <c r="AD63" s="138"/>
      <c r="AE63" s="136"/>
      <c r="AF63" s="137"/>
      <c r="AG63" s="138"/>
      <c r="AH63" s="136"/>
      <c r="AI63" s="137"/>
      <c r="AJ63" s="138"/>
      <c r="AK63" s="136"/>
      <c r="AL63" s="137"/>
      <c r="AM63" s="138"/>
      <c r="AN63" s="136"/>
      <c r="AO63" s="137"/>
      <c r="AP63" s="138"/>
      <c r="AQ63" s="149"/>
      <c r="AR63" s="150"/>
      <c r="AS63" s="151"/>
      <c r="AT63" s="136"/>
      <c r="AU63" s="137"/>
      <c r="AV63" s="138"/>
      <c r="AW63" s="136"/>
      <c r="AX63" s="137"/>
      <c r="AY63" s="138"/>
    </row>
    <row r="64" spans="1:66" s="91" customFormat="1" ht="15.95" customHeight="1" x14ac:dyDescent="0.25">
      <c r="A64" s="139"/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52"/>
      <c r="AU64" s="152"/>
      <c r="AV64" s="152"/>
      <c r="AW64" s="140"/>
      <c r="AX64" s="140"/>
      <c r="AY64" s="140"/>
    </row>
    <row r="65" spans="1:77" ht="15" customHeight="1" x14ac:dyDescent="0.25">
      <c r="B65" s="153"/>
      <c r="C65" s="153"/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  <c r="O65" s="153"/>
      <c r="P65" s="153"/>
      <c r="Q65" s="153"/>
      <c r="R65" s="153"/>
      <c r="S65" s="153"/>
      <c r="T65" s="153"/>
      <c r="U65" s="153"/>
      <c r="V65" s="153"/>
      <c r="W65" s="153"/>
      <c r="X65" s="153"/>
      <c r="Y65" s="153"/>
      <c r="AT65" s="153"/>
      <c r="AU65" s="153"/>
      <c r="AV65" s="153"/>
    </row>
    <row r="66" spans="1:77" s="91" customFormat="1" ht="15.95" customHeight="1" x14ac:dyDescent="0.25">
      <c r="A66" s="123" t="s">
        <v>25</v>
      </c>
      <c r="B66" s="108"/>
      <c r="C66" s="108"/>
      <c r="D66" s="108"/>
      <c r="E66" s="108"/>
      <c r="F66" s="108"/>
      <c r="G66" s="108"/>
      <c r="H66" s="154"/>
      <c r="I66" s="108"/>
      <c r="J66" s="108"/>
      <c r="K66" s="108"/>
      <c r="L66" s="108"/>
      <c r="M66" s="108"/>
      <c r="N66" s="108"/>
      <c r="O66" s="154"/>
      <c r="P66" s="108"/>
      <c r="Q66" s="108"/>
      <c r="R66" s="108"/>
      <c r="S66" s="108"/>
      <c r="T66" s="108"/>
      <c r="U66" s="108"/>
      <c r="V66" s="108"/>
      <c r="W66" s="108"/>
      <c r="X66" s="108"/>
      <c r="Y66" s="108"/>
      <c r="AA66" s="123" t="s">
        <v>26</v>
      </c>
      <c r="AH66" s="143"/>
      <c r="AO66" s="143"/>
      <c r="AT66" s="108"/>
      <c r="AU66" s="108"/>
      <c r="AV66" s="108"/>
    </row>
    <row r="67" spans="1:77" s="91" customFormat="1" ht="15.95" customHeight="1" x14ac:dyDescent="0.25">
      <c r="B67" s="155">
        <v>2013</v>
      </c>
      <c r="C67" s="108"/>
      <c r="D67" s="108"/>
      <c r="E67" s="155">
        <v>2014</v>
      </c>
      <c r="F67" s="108"/>
      <c r="G67" s="108"/>
      <c r="H67" s="155">
        <v>2015</v>
      </c>
      <c r="I67" s="108"/>
      <c r="J67" s="108"/>
      <c r="K67" s="155">
        <v>2016</v>
      </c>
      <c r="L67" s="108"/>
      <c r="M67" s="108"/>
      <c r="N67" s="155">
        <v>2017</v>
      </c>
      <c r="O67" s="108"/>
      <c r="P67" s="108"/>
      <c r="Q67" s="155">
        <v>2018</v>
      </c>
      <c r="R67" s="108"/>
      <c r="S67" s="108"/>
      <c r="T67" s="155">
        <v>2019</v>
      </c>
      <c r="U67" s="108"/>
      <c r="V67" s="108"/>
      <c r="W67" s="155">
        <v>2020</v>
      </c>
      <c r="X67" s="108"/>
      <c r="Y67" s="108"/>
      <c r="AB67" s="124">
        <v>2013</v>
      </c>
      <c r="AE67" s="124">
        <v>2014</v>
      </c>
      <c r="AH67" s="124">
        <v>2015</v>
      </c>
      <c r="AK67" s="124">
        <v>2016</v>
      </c>
      <c r="AN67" s="124">
        <v>2017</v>
      </c>
      <c r="AQ67" s="124">
        <v>2018</v>
      </c>
      <c r="AT67" s="155">
        <v>2019</v>
      </c>
      <c r="AU67" s="108"/>
      <c r="AV67" s="108"/>
      <c r="AW67" s="124">
        <v>2020</v>
      </c>
    </row>
    <row r="68" spans="1:77" s="91" customFormat="1" ht="15.95" customHeight="1" x14ac:dyDescent="0.25">
      <c r="B68" s="85" t="s">
        <v>7</v>
      </c>
      <c r="C68" s="86" t="s">
        <v>17</v>
      </c>
      <c r="D68" s="87" t="s">
        <v>18</v>
      </c>
      <c r="E68" s="85" t="s">
        <v>7</v>
      </c>
      <c r="F68" s="86" t="s">
        <v>17</v>
      </c>
      <c r="G68" s="87" t="s">
        <v>18</v>
      </c>
      <c r="H68" s="85" t="s">
        <v>7</v>
      </c>
      <c r="I68" s="86" t="s">
        <v>17</v>
      </c>
      <c r="J68" s="87" t="s">
        <v>18</v>
      </c>
      <c r="K68" s="85" t="s">
        <v>7</v>
      </c>
      <c r="L68" s="86" t="s">
        <v>17</v>
      </c>
      <c r="M68" s="87" t="s">
        <v>18</v>
      </c>
      <c r="N68" s="85" t="s">
        <v>7</v>
      </c>
      <c r="O68" s="86" t="s">
        <v>17</v>
      </c>
      <c r="P68" s="87" t="s">
        <v>18</v>
      </c>
      <c r="Q68" s="85" t="s">
        <v>7</v>
      </c>
      <c r="R68" s="86" t="s">
        <v>17</v>
      </c>
      <c r="S68" s="87" t="s">
        <v>18</v>
      </c>
      <c r="T68" s="85" t="s">
        <v>7</v>
      </c>
      <c r="U68" s="86" t="s">
        <v>17</v>
      </c>
      <c r="V68" s="87" t="s">
        <v>18</v>
      </c>
      <c r="W68" s="85" t="s">
        <v>7</v>
      </c>
      <c r="X68" s="86" t="s">
        <v>17</v>
      </c>
      <c r="Y68" s="87" t="s">
        <v>18</v>
      </c>
      <c r="AB68" s="16" t="s">
        <v>7</v>
      </c>
      <c r="AC68" s="17" t="s">
        <v>17</v>
      </c>
      <c r="AD68" s="18" t="s">
        <v>18</v>
      </c>
      <c r="AE68" s="16" t="s">
        <v>7</v>
      </c>
      <c r="AF68" s="17" t="s">
        <v>17</v>
      </c>
      <c r="AG68" s="18" t="s">
        <v>18</v>
      </c>
      <c r="AH68" s="16" t="s">
        <v>7</v>
      </c>
      <c r="AI68" s="17" t="s">
        <v>17</v>
      </c>
      <c r="AJ68" s="18" t="s">
        <v>18</v>
      </c>
      <c r="AK68" s="16" t="s">
        <v>7</v>
      </c>
      <c r="AL68" s="17" t="s">
        <v>17</v>
      </c>
      <c r="AM68" s="18" t="s">
        <v>18</v>
      </c>
      <c r="AN68" s="16" t="s">
        <v>7</v>
      </c>
      <c r="AO68" s="17" t="s">
        <v>17</v>
      </c>
      <c r="AP68" s="18" t="s">
        <v>18</v>
      </c>
      <c r="AQ68" s="16" t="s">
        <v>7</v>
      </c>
      <c r="AR68" s="17" t="s">
        <v>17</v>
      </c>
      <c r="AS68" s="17" t="s">
        <v>18</v>
      </c>
      <c r="AT68" s="85" t="s">
        <v>7</v>
      </c>
      <c r="AU68" s="86" t="s">
        <v>17</v>
      </c>
      <c r="AV68" s="87" t="s">
        <v>18</v>
      </c>
      <c r="AW68" s="16" t="s">
        <v>7</v>
      </c>
      <c r="AX68" s="17" t="s">
        <v>17</v>
      </c>
      <c r="AY68" s="18" t="s">
        <v>18</v>
      </c>
    </row>
    <row r="69" spans="1:77" s="91" customFormat="1" ht="15.95" customHeight="1" x14ac:dyDescent="0.25">
      <c r="A69" s="125" t="s">
        <v>19</v>
      </c>
      <c r="B69" s="73">
        <v>1766.6669999999999</v>
      </c>
      <c r="C69" s="74">
        <v>1983.3330000000001</v>
      </c>
      <c r="D69" s="75">
        <v>825</v>
      </c>
      <c r="E69" s="73">
        <v>1916.6669999999999</v>
      </c>
      <c r="F69" s="74">
        <v>2158.3330000000001</v>
      </c>
      <c r="G69" s="75">
        <v>887.5</v>
      </c>
      <c r="H69" s="73"/>
      <c r="I69" s="74"/>
      <c r="J69" s="75"/>
      <c r="K69" s="73"/>
      <c r="L69" s="74"/>
      <c r="M69" s="75"/>
      <c r="N69" s="73">
        <v>1890</v>
      </c>
      <c r="O69" s="74">
        <v>2283</v>
      </c>
      <c r="P69" s="75">
        <v>1105</v>
      </c>
      <c r="Q69" s="73">
        <v>2027</v>
      </c>
      <c r="R69" s="74">
        <v>2404</v>
      </c>
      <c r="S69" s="75">
        <v>1332</v>
      </c>
      <c r="T69" s="73">
        <v>2448</v>
      </c>
      <c r="U69" s="74">
        <v>2879</v>
      </c>
      <c r="V69" s="75">
        <v>1700</v>
      </c>
      <c r="W69" s="73">
        <v>2406</v>
      </c>
      <c r="X69" s="74">
        <v>2829</v>
      </c>
      <c r="Y69" s="75">
        <v>1741</v>
      </c>
      <c r="AA69" s="125" t="s">
        <v>19</v>
      </c>
      <c r="AB69" s="19"/>
      <c r="AC69" s="20">
        <v>1357</v>
      </c>
      <c r="AD69" s="21">
        <v>1340</v>
      </c>
      <c r="AE69" s="19"/>
      <c r="AF69" s="20">
        <v>1445</v>
      </c>
      <c r="AG69" s="21">
        <v>1432</v>
      </c>
      <c r="AH69" s="19"/>
      <c r="AI69" s="22">
        <v>1619</v>
      </c>
      <c r="AJ69" s="23">
        <v>1528</v>
      </c>
      <c r="AK69" s="24"/>
      <c r="AL69" s="22">
        <v>1632</v>
      </c>
      <c r="AM69" s="23">
        <v>1528</v>
      </c>
      <c r="AN69" s="24"/>
      <c r="AO69" s="22">
        <v>1894</v>
      </c>
      <c r="AP69" s="23">
        <v>1837</v>
      </c>
      <c r="AQ69" s="24"/>
      <c r="AR69" s="22">
        <v>1878.9401948842874</v>
      </c>
      <c r="AS69" s="156">
        <v>1824.9944579780754</v>
      </c>
      <c r="AT69" s="73"/>
      <c r="AU69" s="74">
        <v>1833</v>
      </c>
      <c r="AV69" s="75">
        <v>1796</v>
      </c>
      <c r="AW69" s="73"/>
      <c r="AX69" s="74">
        <v>2232</v>
      </c>
      <c r="AY69" s="75">
        <v>2165</v>
      </c>
    </row>
    <row r="70" spans="1:77" s="91" customFormat="1" ht="15.95" customHeight="1" x14ac:dyDescent="0.25">
      <c r="A70" s="126" t="s">
        <v>9</v>
      </c>
      <c r="B70" s="76">
        <v>4616.6670000000004</v>
      </c>
      <c r="C70" s="77">
        <v>4483.3329999999996</v>
      </c>
      <c r="D70" s="78">
        <v>4750</v>
      </c>
      <c r="E70" s="76">
        <v>5041.6670000000004</v>
      </c>
      <c r="F70" s="77">
        <v>4783.3329999999996</v>
      </c>
      <c r="G70" s="78">
        <v>5316.6670000000004</v>
      </c>
      <c r="H70" s="76"/>
      <c r="I70" s="77"/>
      <c r="J70" s="78"/>
      <c r="K70" s="76"/>
      <c r="L70" s="77"/>
      <c r="M70" s="78"/>
      <c r="N70" s="76">
        <v>6304</v>
      </c>
      <c r="O70" s="77">
        <v>6117</v>
      </c>
      <c r="P70" s="78">
        <v>6548</v>
      </c>
      <c r="Q70" s="76">
        <v>6722</v>
      </c>
      <c r="R70" s="77">
        <v>6370</v>
      </c>
      <c r="S70" s="78">
        <v>7105</v>
      </c>
      <c r="T70" s="76">
        <v>6978</v>
      </c>
      <c r="U70" s="77">
        <v>6649</v>
      </c>
      <c r="V70" s="78">
        <v>7373</v>
      </c>
      <c r="W70" s="76">
        <v>7034</v>
      </c>
      <c r="X70" s="77">
        <v>6608</v>
      </c>
      <c r="Y70" s="78">
        <v>7540</v>
      </c>
      <c r="AA70" s="126" t="s">
        <v>9</v>
      </c>
      <c r="AB70" s="25"/>
      <c r="AC70" s="26">
        <v>1959</v>
      </c>
      <c r="AD70" s="27">
        <v>2255</v>
      </c>
      <c r="AE70" s="25"/>
      <c r="AF70" s="26">
        <v>2080</v>
      </c>
      <c r="AG70" s="27">
        <v>2388</v>
      </c>
      <c r="AH70" s="25"/>
      <c r="AI70" s="32">
        <v>2388</v>
      </c>
      <c r="AJ70" s="33">
        <v>2760</v>
      </c>
      <c r="AK70" s="31"/>
      <c r="AL70" s="32">
        <v>2435</v>
      </c>
      <c r="AM70" s="33">
        <v>2816</v>
      </c>
      <c r="AN70" s="31"/>
      <c r="AO70" s="32">
        <v>2817</v>
      </c>
      <c r="AP70" s="33">
        <v>3155</v>
      </c>
      <c r="AQ70" s="31"/>
      <c r="AR70" s="32">
        <v>2813.321071863581</v>
      </c>
      <c r="AS70" s="157">
        <v>3158.3702192448231</v>
      </c>
      <c r="AT70" s="76"/>
      <c r="AU70" s="77">
        <v>2723</v>
      </c>
      <c r="AV70" s="78">
        <v>3045</v>
      </c>
      <c r="AW70" s="76"/>
      <c r="AX70" s="77">
        <v>3339</v>
      </c>
      <c r="AY70" s="78">
        <v>3747</v>
      </c>
    </row>
    <row r="71" spans="1:77" s="91" customFormat="1" ht="15.95" customHeight="1" x14ac:dyDescent="0.25">
      <c r="A71" s="125" t="s">
        <v>10</v>
      </c>
      <c r="B71" s="73">
        <v>18200</v>
      </c>
      <c r="C71" s="74">
        <v>16625</v>
      </c>
      <c r="D71" s="75">
        <v>18625</v>
      </c>
      <c r="E71" s="73">
        <v>18837.5</v>
      </c>
      <c r="F71" s="74">
        <v>16850</v>
      </c>
      <c r="G71" s="75">
        <v>19633.330000000002</v>
      </c>
      <c r="H71" s="73"/>
      <c r="I71" s="74"/>
      <c r="J71" s="75"/>
      <c r="K71" s="73"/>
      <c r="L71" s="74"/>
      <c r="M71" s="75"/>
      <c r="N71" s="73">
        <v>19402</v>
      </c>
      <c r="O71" s="74">
        <v>18232</v>
      </c>
      <c r="P71" s="75">
        <v>19759</v>
      </c>
      <c r="Q71" s="73">
        <v>19587</v>
      </c>
      <c r="R71" s="74">
        <v>18167</v>
      </c>
      <c r="S71" s="75">
        <v>20228</v>
      </c>
      <c r="T71" s="73">
        <v>19260</v>
      </c>
      <c r="U71" s="74">
        <v>16954</v>
      </c>
      <c r="V71" s="75">
        <v>20169</v>
      </c>
      <c r="W71" s="73">
        <v>19312</v>
      </c>
      <c r="X71" s="74">
        <v>16003</v>
      </c>
      <c r="Y71" s="75">
        <v>20763</v>
      </c>
      <c r="AA71" s="125" t="s">
        <v>10</v>
      </c>
      <c r="AB71" s="19"/>
      <c r="AC71" s="20">
        <v>6615</v>
      </c>
      <c r="AD71" s="21">
        <v>8890</v>
      </c>
      <c r="AE71" s="19"/>
      <c r="AF71" s="20">
        <v>6735</v>
      </c>
      <c r="AG71" s="21">
        <v>9395</v>
      </c>
      <c r="AH71" s="19"/>
      <c r="AI71" s="22">
        <v>8770</v>
      </c>
      <c r="AJ71" s="23">
        <v>10409</v>
      </c>
      <c r="AK71" s="24"/>
      <c r="AL71" s="22">
        <v>8534</v>
      </c>
      <c r="AM71" s="23">
        <v>10908</v>
      </c>
      <c r="AN71" s="24"/>
      <c r="AO71" s="22">
        <v>9342</v>
      </c>
      <c r="AP71" s="23">
        <v>11010</v>
      </c>
      <c r="AQ71" s="24"/>
      <c r="AR71" s="22">
        <v>9994.2111449451877</v>
      </c>
      <c r="AS71" s="156">
        <v>11901.650974421436</v>
      </c>
      <c r="AT71" s="73"/>
      <c r="AU71" s="74">
        <v>9917</v>
      </c>
      <c r="AV71" s="75">
        <v>11922</v>
      </c>
      <c r="AW71" s="73"/>
      <c r="AX71" s="74">
        <v>10876</v>
      </c>
      <c r="AY71" s="75">
        <v>12591</v>
      </c>
    </row>
    <row r="72" spans="1:77" s="91" customFormat="1" ht="15.95" customHeight="1" x14ac:dyDescent="0.25">
      <c r="A72" s="127" t="s">
        <v>20</v>
      </c>
      <c r="B72" s="79">
        <v>666.66669999999999</v>
      </c>
      <c r="C72" s="80">
        <v>529.16669999999999</v>
      </c>
      <c r="D72" s="81">
        <v>816.66669999999999</v>
      </c>
      <c r="E72" s="79">
        <v>733.33330000000001</v>
      </c>
      <c r="F72" s="80">
        <v>825</v>
      </c>
      <c r="G72" s="81">
        <v>625</v>
      </c>
      <c r="H72" s="79"/>
      <c r="I72" s="80"/>
      <c r="J72" s="81"/>
      <c r="K72" s="79"/>
      <c r="L72" s="80"/>
      <c r="M72" s="81"/>
      <c r="N72" s="79">
        <v>995</v>
      </c>
      <c r="O72" s="80">
        <v>653</v>
      </c>
      <c r="P72" s="81">
        <v>1231</v>
      </c>
      <c r="Q72" s="79">
        <v>968</v>
      </c>
      <c r="R72" s="80">
        <v>1268</v>
      </c>
      <c r="S72" s="81">
        <v>631</v>
      </c>
      <c r="T72" s="79">
        <v>1080</v>
      </c>
      <c r="U72" s="80">
        <v>1349</v>
      </c>
      <c r="V72" s="81">
        <v>744</v>
      </c>
      <c r="W72" s="79">
        <v>1111</v>
      </c>
      <c r="X72" s="80">
        <v>1242</v>
      </c>
      <c r="Y72" s="81">
        <v>979</v>
      </c>
      <c r="AA72" s="127" t="s">
        <v>20</v>
      </c>
      <c r="AB72" s="37"/>
      <c r="AC72" s="38"/>
      <c r="AD72" s="39"/>
      <c r="AE72" s="37"/>
      <c r="AF72" s="38"/>
      <c r="AG72" s="39"/>
      <c r="AH72" s="37"/>
      <c r="AI72" s="38"/>
      <c r="AJ72" s="39"/>
      <c r="AK72" s="40"/>
      <c r="AL72" s="107"/>
      <c r="AM72" s="41"/>
      <c r="AN72" s="40"/>
      <c r="AO72" s="107"/>
      <c r="AP72" s="41"/>
      <c r="AQ72" s="40"/>
      <c r="AR72" s="107"/>
      <c r="AS72" s="158"/>
      <c r="AT72" s="79"/>
      <c r="AU72" s="80"/>
      <c r="AV72" s="81"/>
      <c r="AW72" s="79"/>
      <c r="AX72" s="80"/>
      <c r="AY72" s="81"/>
    </row>
    <row r="73" spans="1:77" s="91" customFormat="1" ht="15.95" customHeight="1" x14ac:dyDescent="0.25">
      <c r="A73" s="128" t="s">
        <v>21</v>
      </c>
      <c r="B73" s="82">
        <v>3258.3330000000001</v>
      </c>
      <c r="C73" s="83">
        <v>3150</v>
      </c>
      <c r="D73" s="84">
        <v>3320.8330000000001</v>
      </c>
      <c r="E73" s="82">
        <v>3341.6669999999999</v>
      </c>
      <c r="F73" s="83">
        <v>3191.6669999999999</v>
      </c>
      <c r="G73" s="84">
        <v>3420.8330000000001</v>
      </c>
      <c r="H73" s="82"/>
      <c r="I73" s="83"/>
      <c r="J73" s="84"/>
      <c r="K73" s="82"/>
      <c r="L73" s="83"/>
      <c r="M73" s="84"/>
      <c r="N73" s="82">
        <v>3800</v>
      </c>
      <c r="O73" s="83">
        <v>4069</v>
      </c>
      <c r="P73" s="84">
        <v>3546</v>
      </c>
      <c r="Q73" s="82">
        <v>4118</v>
      </c>
      <c r="R73" s="83">
        <v>4970</v>
      </c>
      <c r="S73" s="84">
        <v>3516</v>
      </c>
      <c r="T73" s="82">
        <v>4613</v>
      </c>
      <c r="U73" s="83">
        <v>5134</v>
      </c>
      <c r="V73" s="84">
        <v>4248</v>
      </c>
      <c r="W73" s="82">
        <v>4234</v>
      </c>
      <c r="X73" s="83">
        <v>4393</v>
      </c>
      <c r="Y73" s="84">
        <v>4110</v>
      </c>
      <c r="AA73" s="128" t="s">
        <v>21</v>
      </c>
      <c r="AB73" s="42"/>
      <c r="AC73" s="43"/>
      <c r="AD73" s="44"/>
      <c r="AE73" s="42"/>
      <c r="AF73" s="43"/>
      <c r="AG73" s="44"/>
      <c r="AH73" s="42"/>
      <c r="AI73" s="43"/>
      <c r="AJ73" s="44"/>
      <c r="AK73" s="45"/>
      <c r="AL73" s="46"/>
      <c r="AM73" s="47"/>
      <c r="AN73" s="45"/>
      <c r="AO73" s="46"/>
      <c r="AP73" s="47"/>
      <c r="AQ73" s="45"/>
      <c r="AR73" s="46"/>
      <c r="AS73" s="159"/>
      <c r="AT73" s="82"/>
      <c r="AU73" s="83"/>
      <c r="AV73" s="84"/>
      <c r="AW73" s="82"/>
      <c r="AX73" s="83"/>
      <c r="AY73" s="84"/>
    </row>
    <row r="74" spans="1:77" s="91" customFormat="1" ht="15.95" customHeight="1" x14ac:dyDescent="0.25">
      <c r="A74" s="129" t="s">
        <v>22</v>
      </c>
      <c r="B74" s="136">
        <v>22229.17</v>
      </c>
      <c r="C74" s="137">
        <v>19004.169999999998</v>
      </c>
      <c r="D74" s="138">
        <v>23116.67</v>
      </c>
      <c r="E74" s="136">
        <v>23475</v>
      </c>
      <c r="F74" s="137">
        <v>16829.169999999998</v>
      </c>
      <c r="G74" s="138">
        <v>26641.67</v>
      </c>
      <c r="H74" s="136"/>
      <c r="I74" s="137"/>
      <c r="J74" s="138"/>
      <c r="K74" s="136"/>
      <c r="L74" s="137"/>
      <c r="M74" s="138"/>
      <c r="N74" s="136">
        <v>13247</v>
      </c>
      <c r="O74" s="137">
        <v>11261</v>
      </c>
      <c r="P74" s="138">
        <v>14244</v>
      </c>
      <c r="Q74" s="136">
        <v>17090</v>
      </c>
      <c r="R74" s="137">
        <v>16375</v>
      </c>
      <c r="S74" s="138">
        <v>17322</v>
      </c>
      <c r="T74" s="136">
        <v>15580</v>
      </c>
      <c r="U74" s="137">
        <v>13985</v>
      </c>
      <c r="V74" s="138">
        <v>16934</v>
      </c>
      <c r="W74" s="136">
        <v>15335</v>
      </c>
      <c r="X74" s="137">
        <v>14537</v>
      </c>
      <c r="Y74" s="138">
        <v>16576</v>
      </c>
      <c r="AA74" s="129" t="s">
        <v>22</v>
      </c>
      <c r="AB74" s="130"/>
      <c r="AC74" s="131"/>
      <c r="AD74" s="132"/>
      <c r="AE74" s="130"/>
      <c r="AF74" s="131"/>
      <c r="AG74" s="132"/>
      <c r="AH74" s="130"/>
      <c r="AI74" s="131"/>
      <c r="AJ74" s="132"/>
      <c r="AK74" s="133"/>
      <c r="AL74" s="134"/>
      <c r="AM74" s="135"/>
      <c r="AN74" s="133"/>
      <c r="AO74" s="134"/>
      <c r="AP74" s="135"/>
      <c r="AQ74" s="160"/>
      <c r="AR74" s="161"/>
      <c r="AS74" s="162"/>
      <c r="AT74" s="136"/>
      <c r="AU74" s="137"/>
      <c r="AV74" s="138"/>
      <c r="AW74" s="136"/>
      <c r="AX74" s="137"/>
      <c r="AY74" s="138"/>
    </row>
    <row r="75" spans="1:77" s="91" customFormat="1" ht="15.95" customHeight="1" x14ac:dyDescent="0.25">
      <c r="A75" s="139"/>
      <c r="B75" s="152"/>
      <c r="C75" s="152"/>
      <c r="D75" s="152"/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AA75" s="140"/>
      <c r="AB75" s="140"/>
      <c r="AC75" s="140"/>
      <c r="AD75" s="140"/>
      <c r="AE75" s="140"/>
      <c r="AF75" s="140"/>
      <c r="AG75" s="140"/>
      <c r="AH75" s="140"/>
      <c r="AI75" s="140"/>
      <c r="AJ75" s="140"/>
      <c r="AK75" s="140"/>
      <c r="AL75" s="140"/>
      <c r="AM75" s="140"/>
      <c r="AN75" s="140"/>
      <c r="AO75" s="140"/>
      <c r="AP75" s="140"/>
      <c r="AQ75" s="140"/>
      <c r="AR75" s="140"/>
      <c r="AS75" s="140"/>
      <c r="AT75" s="152"/>
      <c r="AU75" s="152"/>
      <c r="AV75" s="152"/>
      <c r="AW75" s="140"/>
      <c r="AX75" s="140"/>
      <c r="AY75" s="140"/>
    </row>
    <row r="76" spans="1:77" s="91" customFormat="1" ht="15.95" customHeight="1" x14ac:dyDescent="0.25">
      <c r="B76" s="108"/>
      <c r="C76" s="108"/>
      <c r="D76" s="108"/>
      <c r="E76" s="88"/>
      <c r="F76" s="88"/>
      <c r="G76" s="108"/>
      <c r="H76" s="108"/>
      <c r="I76" s="108"/>
      <c r="J76" s="108"/>
      <c r="K76" s="108"/>
      <c r="L76" s="108"/>
      <c r="M76" s="108"/>
      <c r="N76" s="108"/>
      <c r="O76" s="122">
        <f>R80-O80</f>
        <v>475</v>
      </c>
      <c r="P76" s="122">
        <f>S80-P80</f>
        <v>685</v>
      </c>
      <c r="Q76" s="122">
        <f>T80-Q80</f>
        <v>403</v>
      </c>
      <c r="R76" s="122">
        <f>U80-R80</f>
        <v>497</v>
      </c>
      <c r="S76" s="122">
        <f>V80-S80</f>
        <v>391</v>
      </c>
      <c r="T76" s="108"/>
      <c r="U76" s="108"/>
      <c r="V76" s="108"/>
      <c r="W76" s="108"/>
      <c r="X76" s="108"/>
      <c r="Y76" s="108"/>
      <c r="AE76" s="49"/>
      <c r="AF76" s="49"/>
      <c r="AO76" s="122"/>
      <c r="AP76" s="122"/>
      <c r="AQ76" s="122"/>
      <c r="AR76" s="122"/>
      <c r="AS76" s="122"/>
      <c r="AT76" s="108"/>
      <c r="AU76" s="108"/>
      <c r="AV76" s="108"/>
    </row>
    <row r="77" spans="1:77" s="91" customFormat="1" ht="15.95" customHeight="1" x14ac:dyDescent="0.25">
      <c r="A77" s="123" t="s">
        <v>27</v>
      </c>
      <c r="B77" s="108"/>
      <c r="C77" s="108"/>
      <c r="D77" s="108"/>
      <c r="E77" s="108"/>
      <c r="F77" s="108"/>
      <c r="G77" s="108"/>
      <c r="H77" s="154"/>
      <c r="I77" s="108"/>
      <c r="J77" s="108"/>
      <c r="K77" s="108"/>
      <c r="L77" s="108"/>
      <c r="M77" s="108"/>
      <c r="N77" s="108"/>
      <c r="O77" s="154"/>
      <c r="P77" s="108"/>
      <c r="Q77" s="108"/>
      <c r="R77" s="108"/>
      <c r="S77" s="108"/>
      <c r="T77" s="108"/>
      <c r="U77" s="108"/>
      <c r="V77" s="108"/>
      <c r="W77" s="108"/>
      <c r="X77" s="108"/>
      <c r="Y77" s="108"/>
      <c r="AA77" s="123" t="s">
        <v>27</v>
      </c>
      <c r="AH77" s="143"/>
      <c r="AO77" s="143"/>
      <c r="AT77" s="108"/>
      <c r="AU77" s="108"/>
      <c r="AV77" s="108"/>
    </row>
    <row r="78" spans="1:77" s="91" customFormat="1" ht="15.95" customHeight="1" x14ac:dyDescent="0.25">
      <c r="B78" s="155">
        <v>2013</v>
      </c>
      <c r="C78" s="108"/>
      <c r="D78" s="108"/>
      <c r="E78" s="155">
        <v>2014</v>
      </c>
      <c r="F78" s="108"/>
      <c r="G78" s="108"/>
      <c r="H78" s="155">
        <v>2015</v>
      </c>
      <c r="I78" s="108"/>
      <c r="J78" s="108"/>
      <c r="K78" s="155">
        <v>2016</v>
      </c>
      <c r="L78" s="108"/>
      <c r="M78" s="108"/>
      <c r="N78" s="155">
        <v>2017</v>
      </c>
      <c r="O78" s="108"/>
      <c r="P78" s="108"/>
      <c r="Q78" s="155">
        <v>2018</v>
      </c>
      <c r="R78" s="108"/>
      <c r="S78" s="108"/>
      <c r="T78" s="155">
        <v>2019</v>
      </c>
      <c r="U78" s="108"/>
      <c r="V78" s="108"/>
      <c r="W78" s="155">
        <v>2020</v>
      </c>
      <c r="X78" s="108"/>
      <c r="Y78" s="108"/>
      <c r="AB78" s="124">
        <v>2013</v>
      </c>
      <c r="AE78" s="124">
        <v>2014</v>
      </c>
      <c r="AH78" s="124">
        <v>2015</v>
      </c>
      <c r="AK78" s="124">
        <v>2016</v>
      </c>
      <c r="AN78" s="124">
        <v>2017</v>
      </c>
      <c r="AQ78" s="124">
        <v>2018</v>
      </c>
      <c r="AT78" s="155">
        <v>2019</v>
      </c>
      <c r="AU78" s="108"/>
      <c r="AV78" s="108"/>
      <c r="AW78" s="124">
        <v>2020</v>
      </c>
    </row>
    <row r="79" spans="1:77" s="91" customFormat="1" ht="15.95" customHeight="1" x14ac:dyDescent="0.25">
      <c r="B79" s="85" t="s">
        <v>7</v>
      </c>
      <c r="C79" s="86" t="s">
        <v>17</v>
      </c>
      <c r="D79" s="87" t="s">
        <v>18</v>
      </c>
      <c r="E79" s="85" t="s">
        <v>7</v>
      </c>
      <c r="F79" s="86" t="s">
        <v>17</v>
      </c>
      <c r="G79" s="87" t="s">
        <v>18</v>
      </c>
      <c r="H79" s="85" t="s">
        <v>7</v>
      </c>
      <c r="I79" s="86" t="s">
        <v>17</v>
      </c>
      <c r="J79" s="87" t="s">
        <v>18</v>
      </c>
      <c r="K79" s="85" t="s">
        <v>7</v>
      </c>
      <c r="L79" s="86" t="s">
        <v>17</v>
      </c>
      <c r="M79" s="87" t="s">
        <v>18</v>
      </c>
      <c r="N79" s="85" t="s">
        <v>7</v>
      </c>
      <c r="O79" s="86" t="s">
        <v>17</v>
      </c>
      <c r="P79" s="87" t="s">
        <v>18</v>
      </c>
      <c r="Q79" s="85" t="s">
        <v>7</v>
      </c>
      <c r="R79" s="86" t="s">
        <v>17</v>
      </c>
      <c r="S79" s="87" t="s">
        <v>18</v>
      </c>
      <c r="T79" s="85" t="s">
        <v>7</v>
      </c>
      <c r="U79" s="86" t="s">
        <v>17</v>
      </c>
      <c r="V79" s="87" t="s">
        <v>18</v>
      </c>
      <c r="W79" s="85" t="s">
        <v>7</v>
      </c>
      <c r="X79" s="86" t="s">
        <v>17</v>
      </c>
      <c r="Y79" s="87" t="s">
        <v>18</v>
      </c>
      <c r="AB79" s="16" t="s">
        <v>7</v>
      </c>
      <c r="AC79" s="17" t="s">
        <v>17</v>
      </c>
      <c r="AD79" s="18" t="s">
        <v>18</v>
      </c>
      <c r="AE79" s="16" t="s">
        <v>7</v>
      </c>
      <c r="AF79" s="17" t="s">
        <v>17</v>
      </c>
      <c r="AG79" s="18" t="s">
        <v>18</v>
      </c>
      <c r="AH79" s="16" t="s">
        <v>7</v>
      </c>
      <c r="AI79" s="17" t="s">
        <v>17</v>
      </c>
      <c r="AJ79" s="18" t="s">
        <v>18</v>
      </c>
      <c r="AK79" s="16" t="s">
        <v>7</v>
      </c>
      <c r="AL79" s="17" t="s">
        <v>17</v>
      </c>
      <c r="AM79" s="18" t="s">
        <v>18</v>
      </c>
      <c r="AN79" s="16" t="s">
        <v>7</v>
      </c>
      <c r="AO79" s="17" t="s">
        <v>17</v>
      </c>
      <c r="AP79" s="18" t="s">
        <v>18</v>
      </c>
      <c r="AQ79" s="16" t="s">
        <v>7</v>
      </c>
      <c r="AR79" s="17" t="s">
        <v>17</v>
      </c>
      <c r="AS79" s="17" t="s">
        <v>18</v>
      </c>
      <c r="AT79" s="85" t="s">
        <v>7</v>
      </c>
      <c r="AU79" s="86" t="s">
        <v>17</v>
      </c>
      <c r="AV79" s="87" t="s">
        <v>18</v>
      </c>
      <c r="AW79" s="16" t="s">
        <v>7</v>
      </c>
      <c r="AX79" s="17" t="s">
        <v>17</v>
      </c>
      <c r="AY79" s="18" t="s">
        <v>18</v>
      </c>
    </row>
    <row r="80" spans="1:77" s="91" customFormat="1" ht="15.95" customHeight="1" x14ac:dyDescent="0.25">
      <c r="A80" s="125" t="s">
        <v>19</v>
      </c>
      <c r="B80" s="73">
        <v>15282</v>
      </c>
      <c r="C80" s="74">
        <v>15387</v>
      </c>
      <c r="D80" s="75">
        <v>14684</v>
      </c>
      <c r="E80" s="73">
        <v>15584</v>
      </c>
      <c r="F80" s="74">
        <v>15689</v>
      </c>
      <c r="G80" s="75">
        <v>15096</v>
      </c>
      <c r="H80" s="73">
        <v>14998</v>
      </c>
      <c r="I80" s="74">
        <v>15215</v>
      </c>
      <c r="J80" s="75">
        <v>14363</v>
      </c>
      <c r="K80" s="73">
        <v>14892</v>
      </c>
      <c r="L80" s="74">
        <v>15143</v>
      </c>
      <c r="M80" s="75">
        <v>13981</v>
      </c>
      <c r="N80" s="73">
        <v>15123</v>
      </c>
      <c r="O80" s="74">
        <v>15284</v>
      </c>
      <c r="P80" s="75">
        <v>14537</v>
      </c>
      <c r="Q80" s="73">
        <v>15642</v>
      </c>
      <c r="R80" s="74">
        <v>15759</v>
      </c>
      <c r="S80" s="75">
        <v>15222</v>
      </c>
      <c r="T80" s="73">
        <v>16045</v>
      </c>
      <c r="U80" s="74">
        <v>16256</v>
      </c>
      <c r="V80" s="75">
        <v>15613</v>
      </c>
      <c r="W80" s="73">
        <v>16399</v>
      </c>
      <c r="X80" s="74">
        <v>16632</v>
      </c>
      <c r="Y80" s="75">
        <v>15924</v>
      </c>
      <c r="AA80" s="125" t="s">
        <v>19</v>
      </c>
      <c r="AB80" s="73">
        <v>15282</v>
      </c>
      <c r="AC80" s="74">
        <v>15387</v>
      </c>
      <c r="AD80" s="75">
        <v>14684</v>
      </c>
      <c r="AE80" s="73">
        <v>15584</v>
      </c>
      <c r="AF80" s="74">
        <v>15689</v>
      </c>
      <c r="AG80" s="75">
        <v>15096</v>
      </c>
      <c r="AH80" s="73">
        <v>14998</v>
      </c>
      <c r="AI80" s="74">
        <v>15215</v>
      </c>
      <c r="AJ80" s="75">
        <v>14363</v>
      </c>
      <c r="AK80" s="73">
        <v>14892</v>
      </c>
      <c r="AL80" s="74">
        <v>15143</v>
      </c>
      <c r="AM80" s="75">
        <v>13981</v>
      </c>
      <c r="AN80" s="73">
        <v>15123</v>
      </c>
      <c r="AO80" s="74">
        <v>15284</v>
      </c>
      <c r="AP80" s="75">
        <v>14537</v>
      </c>
      <c r="AQ80" s="73">
        <v>15642</v>
      </c>
      <c r="AR80" s="74">
        <v>15759</v>
      </c>
      <c r="AS80" s="75">
        <v>15222</v>
      </c>
      <c r="AT80" s="73"/>
      <c r="AU80" s="74">
        <v>16256</v>
      </c>
      <c r="AV80" s="75">
        <v>15613</v>
      </c>
      <c r="AW80" s="73"/>
      <c r="AX80" s="74">
        <v>16632</v>
      </c>
      <c r="AY80" s="75">
        <v>15924</v>
      </c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</row>
    <row r="81" spans="1:66" s="91" customFormat="1" ht="15.95" customHeight="1" x14ac:dyDescent="0.25">
      <c r="A81" s="126" t="s">
        <v>9</v>
      </c>
      <c r="B81" s="76">
        <v>23172</v>
      </c>
      <c r="C81" s="77">
        <v>22255</v>
      </c>
      <c r="D81" s="78">
        <v>23932</v>
      </c>
      <c r="E81" s="76">
        <v>23831</v>
      </c>
      <c r="F81" s="77">
        <v>22958</v>
      </c>
      <c r="G81" s="78">
        <v>24712</v>
      </c>
      <c r="H81" s="76">
        <v>24152</v>
      </c>
      <c r="I81" s="77">
        <v>23195</v>
      </c>
      <c r="J81" s="78">
        <v>25254</v>
      </c>
      <c r="K81" s="76">
        <v>24724</v>
      </c>
      <c r="L81" s="77">
        <v>23735</v>
      </c>
      <c r="M81" s="78">
        <v>25943</v>
      </c>
      <c r="N81" s="76">
        <v>25225</v>
      </c>
      <c r="O81" s="77">
        <v>24472</v>
      </c>
      <c r="P81" s="78">
        <v>26125</v>
      </c>
      <c r="Q81" s="76">
        <v>26070</v>
      </c>
      <c r="R81" s="77">
        <v>25335</v>
      </c>
      <c r="S81" s="78">
        <v>27064</v>
      </c>
      <c r="T81" s="76">
        <v>27006</v>
      </c>
      <c r="U81" s="77">
        <v>26332</v>
      </c>
      <c r="V81" s="78">
        <v>27821</v>
      </c>
      <c r="W81" s="76">
        <v>28025</v>
      </c>
      <c r="X81" s="77">
        <v>27322</v>
      </c>
      <c r="Y81" s="78">
        <v>28868</v>
      </c>
      <c r="AA81" s="126" t="s">
        <v>9</v>
      </c>
      <c r="AB81" s="76">
        <v>23172</v>
      </c>
      <c r="AC81" s="77">
        <v>22255</v>
      </c>
      <c r="AD81" s="78">
        <v>23932</v>
      </c>
      <c r="AE81" s="76">
        <v>23831</v>
      </c>
      <c r="AF81" s="77">
        <v>22958</v>
      </c>
      <c r="AG81" s="78">
        <v>24712</v>
      </c>
      <c r="AH81" s="76">
        <v>24152</v>
      </c>
      <c r="AI81" s="77">
        <v>23195</v>
      </c>
      <c r="AJ81" s="78">
        <v>25254</v>
      </c>
      <c r="AK81" s="76">
        <v>24724</v>
      </c>
      <c r="AL81" s="77">
        <v>23735</v>
      </c>
      <c r="AM81" s="78">
        <v>25943</v>
      </c>
      <c r="AN81" s="76">
        <v>25225</v>
      </c>
      <c r="AO81" s="77">
        <v>24472</v>
      </c>
      <c r="AP81" s="78">
        <v>26125</v>
      </c>
      <c r="AQ81" s="76">
        <v>26070</v>
      </c>
      <c r="AR81" s="77">
        <v>25335</v>
      </c>
      <c r="AS81" s="78">
        <v>27064</v>
      </c>
      <c r="AT81" s="76"/>
      <c r="AU81" s="77">
        <v>26332</v>
      </c>
      <c r="AV81" s="78">
        <v>27821</v>
      </c>
      <c r="AW81" s="76"/>
      <c r="AX81" s="77">
        <v>27322</v>
      </c>
      <c r="AY81" s="78">
        <v>28868</v>
      </c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</row>
    <row r="82" spans="1:66" s="91" customFormat="1" ht="15.95" customHeight="1" x14ac:dyDescent="0.25">
      <c r="A82" s="125" t="s">
        <v>10</v>
      </c>
      <c r="B82" s="73">
        <v>43166</v>
      </c>
      <c r="C82" s="74">
        <v>41649</v>
      </c>
      <c r="D82" s="75">
        <v>43576</v>
      </c>
      <c r="E82" s="73">
        <v>43994</v>
      </c>
      <c r="F82" s="74">
        <v>42367</v>
      </c>
      <c r="G82" s="75">
        <v>44727</v>
      </c>
      <c r="H82" s="73">
        <v>45356</v>
      </c>
      <c r="I82" s="74">
        <v>43744</v>
      </c>
      <c r="J82" s="75">
        <v>46082</v>
      </c>
      <c r="K82" s="73">
        <v>46213</v>
      </c>
      <c r="L82" s="74">
        <v>44489</v>
      </c>
      <c r="M82" s="75">
        <v>46913</v>
      </c>
      <c r="N82" s="73">
        <v>43748</v>
      </c>
      <c r="O82" s="74">
        <v>41706</v>
      </c>
      <c r="P82" s="75">
        <v>44567</v>
      </c>
      <c r="Q82" s="73">
        <v>46198</v>
      </c>
      <c r="R82" s="74">
        <v>44442</v>
      </c>
      <c r="S82" s="75">
        <v>47199</v>
      </c>
      <c r="T82" s="73">
        <v>46684</v>
      </c>
      <c r="U82" s="74">
        <v>44613</v>
      </c>
      <c r="V82" s="75">
        <v>47776</v>
      </c>
      <c r="W82" s="73">
        <v>47973</v>
      </c>
      <c r="X82" s="74">
        <v>46254</v>
      </c>
      <c r="Y82" s="75">
        <v>49008</v>
      </c>
      <c r="AA82" s="125" t="s">
        <v>10</v>
      </c>
      <c r="AB82" s="73">
        <v>43166</v>
      </c>
      <c r="AC82" s="74">
        <v>41649</v>
      </c>
      <c r="AD82" s="75">
        <v>43576</v>
      </c>
      <c r="AE82" s="73">
        <v>43994</v>
      </c>
      <c r="AF82" s="74">
        <v>42367</v>
      </c>
      <c r="AG82" s="75">
        <v>44727</v>
      </c>
      <c r="AH82" s="73">
        <v>45356</v>
      </c>
      <c r="AI82" s="74">
        <v>43744</v>
      </c>
      <c r="AJ82" s="75">
        <v>46082</v>
      </c>
      <c r="AK82" s="73">
        <v>46213</v>
      </c>
      <c r="AL82" s="74">
        <v>44489</v>
      </c>
      <c r="AM82" s="75">
        <v>46913</v>
      </c>
      <c r="AN82" s="73">
        <v>43748</v>
      </c>
      <c r="AO82" s="74">
        <v>41706</v>
      </c>
      <c r="AP82" s="75">
        <v>44567</v>
      </c>
      <c r="AQ82" s="73">
        <v>46198</v>
      </c>
      <c r="AR82" s="74">
        <v>44442</v>
      </c>
      <c r="AS82" s="75">
        <v>47199</v>
      </c>
      <c r="AT82" s="73"/>
      <c r="AU82" s="74">
        <v>44613</v>
      </c>
      <c r="AV82" s="75">
        <v>47776</v>
      </c>
      <c r="AW82" s="73"/>
      <c r="AX82" s="74">
        <v>46254</v>
      </c>
      <c r="AY82" s="75">
        <v>49008</v>
      </c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</row>
    <row r="83" spans="1:66" s="91" customFormat="1" ht="15.95" customHeight="1" x14ac:dyDescent="0.25">
      <c r="A83" s="127" t="s">
        <v>20</v>
      </c>
      <c r="B83" s="79">
        <v>14999.11</v>
      </c>
      <c r="C83" s="80">
        <v>14625.54</v>
      </c>
      <c r="D83" s="81">
        <v>15316.07</v>
      </c>
      <c r="E83" s="79">
        <v>15372.81</v>
      </c>
      <c r="F83" s="80">
        <v>15233.74</v>
      </c>
      <c r="G83" s="81">
        <v>15710.8</v>
      </c>
      <c r="H83" s="79">
        <v>15123.81</v>
      </c>
      <c r="I83" s="80">
        <v>14711.43</v>
      </c>
      <c r="J83" s="81">
        <v>15631.56</v>
      </c>
      <c r="K83" s="79">
        <v>15162.23</v>
      </c>
      <c r="L83" s="80">
        <v>14793.89</v>
      </c>
      <c r="M83" s="81">
        <v>15429.33</v>
      </c>
      <c r="N83" s="79">
        <v>14618</v>
      </c>
      <c r="O83" s="80">
        <v>14871</v>
      </c>
      <c r="P83" s="81">
        <v>14143</v>
      </c>
      <c r="Q83" s="79">
        <v>15074</v>
      </c>
      <c r="R83" s="80">
        <v>15186</v>
      </c>
      <c r="S83" s="81">
        <v>15008</v>
      </c>
      <c r="T83" s="79">
        <v>15697</v>
      </c>
      <c r="U83" s="80">
        <v>15649</v>
      </c>
      <c r="V83" s="81">
        <v>15769</v>
      </c>
      <c r="W83" s="79">
        <v>16120</v>
      </c>
      <c r="X83" s="80">
        <v>15941</v>
      </c>
      <c r="Y83" s="81">
        <v>16294</v>
      </c>
      <c r="AA83" s="127" t="s">
        <v>20</v>
      </c>
      <c r="AB83" s="37"/>
      <c r="AC83" s="38"/>
      <c r="AD83" s="39"/>
      <c r="AE83" s="37"/>
      <c r="AF83" s="38"/>
      <c r="AG83" s="39"/>
      <c r="AH83" s="37"/>
      <c r="AI83" s="38"/>
      <c r="AJ83" s="39"/>
      <c r="AK83" s="37"/>
      <c r="AL83" s="38"/>
      <c r="AM83" s="39"/>
      <c r="AN83" s="37"/>
      <c r="AO83" s="38"/>
      <c r="AP83" s="39"/>
      <c r="AQ83" s="79"/>
      <c r="AR83" s="80"/>
      <c r="AS83" s="81"/>
      <c r="AT83" s="79"/>
      <c r="AU83" s="80"/>
      <c r="AV83" s="81"/>
      <c r="AW83" s="79"/>
      <c r="AX83" s="80"/>
      <c r="AY83" s="81"/>
    </row>
    <row r="84" spans="1:66" s="91" customFormat="1" ht="15.95" customHeight="1" x14ac:dyDescent="0.25">
      <c r="A84" s="128" t="s">
        <v>21</v>
      </c>
      <c r="B84" s="82">
        <v>23019.57</v>
      </c>
      <c r="C84" s="83">
        <v>22918.080000000002</v>
      </c>
      <c r="D84" s="84">
        <v>23232.33</v>
      </c>
      <c r="E84" s="82">
        <v>23450.89</v>
      </c>
      <c r="F84" s="83">
        <v>22522.53</v>
      </c>
      <c r="G84" s="84">
        <v>24267.59</v>
      </c>
      <c r="H84" s="82">
        <v>23435.11</v>
      </c>
      <c r="I84" s="83">
        <v>23652.51</v>
      </c>
      <c r="J84" s="84">
        <v>23275.08</v>
      </c>
      <c r="K84" s="82">
        <v>23989.15</v>
      </c>
      <c r="L84" s="83">
        <v>23171.82</v>
      </c>
      <c r="M84" s="84">
        <v>24614.560000000001</v>
      </c>
      <c r="N84" s="82">
        <v>25391</v>
      </c>
      <c r="O84" s="83">
        <v>25299</v>
      </c>
      <c r="P84" s="84">
        <v>25726</v>
      </c>
      <c r="Q84" s="82">
        <v>26649</v>
      </c>
      <c r="R84" s="83">
        <v>26080</v>
      </c>
      <c r="S84" s="84">
        <v>27605</v>
      </c>
      <c r="T84" s="82">
        <v>27500</v>
      </c>
      <c r="U84" s="83">
        <v>26770</v>
      </c>
      <c r="V84" s="84">
        <v>27976</v>
      </c>
      <c r="W84" s="82">
        <v>28368</v>
      </c>
      <c r="X84" s="83">
        <v>27435</v>
      </c>
      <c r="Y84" s="84">
        <v>29175</v>
      </c>
      <c r="AA84" s="128" t="s">
        <v>21</v>
      </c>
      <c r="AB84" s="42"/>
      <c r="AC84" s="43"/>
      <c r="AD84" s="44"/>
      <c r="AE84" s="42"/>
      <c r="AF84" s="43"/>
      <c r="AG84" s="44"/>
      <c r="AH84" s="42"/>
      <c r="AI84" s="43"/>
      <c r="AJ84" s="44"/>
      <c r="AK84" s="42"/>
      <c r="AL84" s="43"/>
      <c r="AM84" s="44"/>
      <c r="AN84" s="42"/>
      <c r="AO84" s="43"/>
      <c r="AP84" s="44"/>
      <c r="AQ84" s="82"/>
      <c r="AR84" s="83"/>
      <c r="AS84" s="84"/>
      <c r="AT84" s="82"/>
      <c r="AU84" s="83"/>
      <c r="AV84" s="84"/>
      <c r="AW84" s="82"/>
      <c r="AX84" s="83"/>
      <c r="AY84" s="84"/>
    </row>
    <row r="85" spans="1:66" s="91" customFormat="1" ht="15.95" customHeight="1" x14ac:dyDescent="0.25">
      <c r="A85" s="129" t="s">
        <v>22</v>
      </c>
      <c r="B85" s="136">
        <v>47950</v>
      </c>
      <c r="C85" s="137">
        <v>42239</v>
      </c>
      <c r="D85" s="138">
        <v>49038</v>
      </c>
      <c r="E85" s="136">
        <v>49107.53</v>
      </c>
      <c r="F85" s="137">
        <v>43580.03</v>
      </c>
      <c r="G85" s="138">
        <v>51658.57</v>
      </c>
      <c r="H85" s="136">
        <v>50691.59</v>
      </c>
      <c r="I85" s="137">
        <v>44405.54</v>
      </c>
      <c r="J85" s="138">
        <v>53278.9</v>
      </c>
      <c r="K85" s="136">
        <v>53995.3</v>
      </c>
      <c r="L85" s="137">
        <v>46062.69</v>
      </c>
      <c r="M85" s="138">
        <v>56387.82</v>
      </c>
      <c r="N85" s="136">
        <v>43731</v>
      </c>
      <c r="O85" s="137">
        <v>43564</v>
      </c>
      <c r="P85" s="138">
        <v>43890</v>
      </c>
      <c r="Q85" s="136">
        <v>49625</v>
      </c>
      <c r="R85" s="137">
        <v>48689</v>
      </c>
      <c r="S85" s="138">
        <v>49730</v>
      </c>
      <c r="T85" s="136">
        <v>48320</v>
      </c>
      <c r="U85" s="137">
        <v>46916</v>
      </c>
      <c r="V85" s="138">
        <v>48954</v>
      </c>
      <c r="W85" s="136">
        <v>50730</v>
      </c>
      <c r="X85" s="137">
        <v>49535</v>
      </c>
      <c r="Y85" s="138">
        <v>53779</v>
      </c>
      <c r="AA85" s="129" t="s">
        <v>22</v>
      </c>
      <c r="AB85" s="130"/>
      <c r="AC85" s="131"/>
      <c r="AD85" s="132"/>
      <c r="AE85" s="130"/>
      <c r="AF85" s="131"/>
      <c r="AG85" s="132"/>
      <c r="AH85" s="130"/>
      <c r="AI85" s="131"/>
      <c r="AJ85" s="132"/>
      <c r="AK85" s="130"/>
      <c r="AL85" s="131"/>
      <c r="AM85" s="132"/>
      <c r="AN85" s="130"/>
      <c r="AO85" s="131"/>
      <c r="AP85" s="132"/>
      <c r="AQ85" s="136"/>
      <c r="AR85" s="137"/>
      <c r="AS85" s="138"/>
      <c r="AT85" s="136"/>
      <c r="AU85" s="137"/>
      <c r="AV85" s="138"/>
      <c r="AW85" s="136"/>
      <c r="AX85" s="137"/>
      <c r="AY85" s="138"/>
    </row>
    <row r="86" spans="1:66" s="91" customFormat="1" ht="15.95" customHeight="1" x14ac:dyDescent="0.25">
      <c r="A86" s="139"/>
      <c r="B86" s="140"/>
      <c r="C86" s="140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1"/>
      <c r="O86" s="141"/>
      <c r="P86" s="141"/>
      <c r="Q86" s="141">
        <f t="shared" ref="Q86:Y88" si="7">Q80-N80</f>
        <v>519</v>
      </c>
      <c r="R86" s="141">
        <f t="shared" si="7"/>
        <v>475</v>
      </c>
      <c r="S86" s="141">
        <f t="shared" si="7"/>
        <v>685</v>
      </c>
      <c r="T86" s="141">
        <f t="shared" si="7"/>
        <v>403</v>
      </c>
      <c r="U86" s="141">
        <f t="shared" si="7"/>
        <v>497</v>
      </c>
      <c r="V86" s="141">
        <f t="shared" si="7"/>
        <v>391</v>
      </c>
      <c r="W86" s="141">
        <f t="shared" si="7"/>
        <v>354</v>
      </c>
      <c r="X86" s="141">
        <f t="shared" si="7"/>
        <v>376</v>
      </c>
      <c r="Y86" s="141">
        <f t="shared" si="7"/>
        <v>311</v>
      </c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</row>
    <row r="87" spans="1:66" ht="15" customHeight="1" x14ac:dyDescent="0.25">
      <c r="N87" s="141"/>
      <c r="O87" s="141"/>
      <c r="P87" s="141"/>
      <c r="Q87" s="141">
        <f t="shared" si="7"/>
        <v>845</v>
      </c>
      <c r="R87" s="141">
        <f t="shared" si="7"/>
        <v>863</v>
      </c>
      <c r="S87" s="141">
        <f t="shared" si="7"/>
        <v>939</v>
      </c>
      <c r="T87" s="141">
        <f t="shared" si="7"/>
        <v>936</v>
      </c>
      <c r="U87" s="141">
        <f t="shared" si="7"/>
        <v>997</v>
      </c>
      <c r="V87" s="141">
        <f t="shared" si="7"/>
        <v>757</v>
      </c>
      <c r="W87" s="141">
        <f t="shared" si="7"/>
        <v>1019</v>
      </c>
      <c r="X87" s="141">
        <f t="shared" si="7"/>
        <v>990</v>
      </c>
      <c r="Y87" s="141">
        <f t="shared" si="7"/>
        <v>1047</v>
      </c>
    </row>
    <row r="88" spans="1:66" s="91" customFormat="1" ht="15.95" customHeight="1" x14ac:dyDescent="0.25">
      <c r="A88" s="123" t="s">
        <v>28</v>
      </c>
      <c r="H88" s="143"/>
      <c r="N88" s="141"/>
      <c r="O88" s="141"/>
      <c r="P88" s="141"/>
      <c r="Q88" s="141">
        <f t="shared" si="7"/>
        <v>2450</v>
      </c>
      <c r="R88" s="141">
        <f t="shared" si="7"/>
        <v>2736</v>
      </c>
      <c r="S88" s="141">
        <f t="shared" si="7"/>
        <v>2632</v>
      </c>
      <c r="T88" s="141">
        <f t="shared" si="7"/>
        <v>486</v>
      </c>
      <c r="U88" s="141">
        <f t="shared" si="7"/>
        <v>171</v>
      </c>
      <c r="V88" s="141">
        <f t="shared" si="7"/>
        <v>577</v>
      </c>
      <c r="W88" s="141">
        <f t="shared" si="7"/>
        <v>1289</v>
      </c>
      <c r="X88" s="141">
        <f t="shared" si="7"/>
        <v>1641</v>
      </c>
      <c r="Y88" s="141">
        <f t="shared" si="7"/>
        <v>1232</v>
      </c>
      <c r="AA88" s="123" t="s">
        <v>29</v>
      </c>
      <c r="AH88" s="143"/>
      <c r="AO88" s="143"/>
    </row>
    <row r="89" spans="1:66" s="91" customFormat="1" ht="15.95" customHeight="1" x14ac:dyDescent="0.25">
      <c r="B89" s="124">
        <v>2013</v>
      </c>
      <c r="E89" s="124">
        <v>2014</v>
      </c>
      <c r="H89" s="124">
        <v>2015</v>
      </c>
      <c r="K89" s="124">
        <v>2016</v>
      </c>
      <c r="N89" s="124">
        <v>2017</v>
      </c>
      <c r="Q89" s="124">
        <v>2018</v>
      </c>
      <c r="T89" s="124">
        <v>2019</v>
      </c>
      <c r="W89" s="124">
        <v>2020</v>
      </c>
      <c r="AB89" s="124">
        <v>2013</v>
      </c>
      <c r="AE89" s="124">
        <v>2014</v>
      </c>
      <c r="AH89" s="124">
        <v>2015</v>
      </c>
      <c r="AK89" s="124">
        <v>2016</v>
      </c>
      <c r="AN89" s="124">
        <v>2017</v>
      </c>
      <c r="AQ89" s="124">
        <v>2018</v>
      </c>
      <c r="AT89" s="124">
        <v>2019</v>
      </c>
      <c r="AW89" s="124">
        <v>2020</v>
      </c>
    </row>
    <row r="90" spans="1:66" s="91" customFormat="1" ht="15.95" customHeight="1" x14ac:dyDescent="0.25">
      <c r="B90" s="16" t="s">
        <v>7</v>
      </c>
      <c r="C90" s="17" t="s">
        <v>17</v>
      </c>
      <c r="D90" s="18" t="s">
        <v>18</v>
      </c>
      <c r="E90" s="16" t="s">
        <v>7</v>
      </c>
      <c r="F90" s="17" t="s">
        <v>17</v>
      </c>
      <c r="G90" s="18" t="s">
        <v>18</v>
      </c>
      <c r="H90" s="16" t="s">
        <v>7</v>
      </c>
      <c r="I90" s="17" t="s">
        <v>17</v>
      </c>
      <c r="J90" s="18" t="s">
        <v>18</v>
      </c>
      <c r="K90" s="16" t="s">
        <v>7</v>
      </c>
      <c r="L90" s="17" t="s">
        <v>17</v>
      </c>
      <c r="M90" s="18" t="s">
        <v>18</v>
      </c>
      <c r="N90" s="16" t="s">
        <v>7</v>
      </c>
      <c r="O90" s="17" t="s">
        <v>17</v>
      </c>
      <c r="P90" s="18" t="s">
        <v>18</v>
      </c>
      <c r="Q90" s="16" t="s">
        <v>7</v>
      </c>
      <c r="R90" s="17" t="s">
        <v>17</v>
      </c>
      <c r="S90" s="18" t="s">
        <v>18</v>
      </c>
      <c r="T90" s="16" t="s">
        <v>7</v>
      </c>
      <c r="U90" s="17" t="s">
        <v>17</v>
      </c>
      <c r="V90" s="18" t="s">
        <v>18</v>
      </c>
      <c r="W90" s="16" t="s">
        <v>7</v>
      </c>
      <c r="X90" s="17" t="s">
        <v>17</v>
      </c>
      <c r="Y90" s="18" t="s">
        <v>18</v>
      </c>
      <c r="AB90" s="16" t="s">
        <v>7</v>
      </c>
      <c r="AC90" s="17" t="s">
        <v>17</v>
      </c>
      <c r="AD90" s="18" t="s">
        <v>18</v>
      </c>
      <c r="AE90" s="16" t="s">
        <v>7</v>
      </c>
      <c r="AF90" s="17" t="s">
        <v>17</v>
      </c>
      <c r="AG90" s="18" t="s">
        <v>18</v>
      </c>
      <c r="AH90" s="16" t="s">
        <v>7</v>
      </c>
      <c r="AI90" s="17" t="s">
        <v>17</v>
      </c>
      <c r="AJ90" s="18" t="s">
        <v>18</v>
      </c>
      <c r="AK90" s="16" t="s">
        <v>7</v>
      </c>
      <c r="AL90" s="17" t="s">
        <v>17</v>
      </c>
      <c r="AM90" s="18" t="s">
        <v>18</v>
      </c>
      <c r="AN90" s="16" t="s">
        <v>7</v>
      </c>
      <c r="AO90" s="17" t="s">
        <v>17</v>
      </c>
      <c r="AP90" s="18" t="s">
        <v>18</v>
      </c>
      <c r="AQ90" s="16" t="s">
        <v>7</v>
      </c>
      <c r="AR90" s="17" t="s">
        <v>17</v>
      </c>
      <c r="AS90" s="17" t="s">
        <v>18</v>
      </c>
      <c r="AT90" s="16" t="s">
        <v>7</v>
      </c>
      <c r="AU90" s="17" t="s">
        <v>17</v>
      </c>
      <c r="AV90" s="18" t="s">
        <v>18</v>
      </c>
      <c r="AW90" s="16" t="s">
        <v>7</v>
      </c>
      <c r="AX90" s="17" t="s">
        <v>17</v>
      </c>
      <c r="AY90" s="18" t="s">
        <v>18</v>
      </c>
    </row>
    <row r="91" spans="1:66" s="91" customFormat="1" ht="15.95" customHeight="1" x14ac:dyDescent="0.25">
      <c r="A91" s="125" t="s">
        <v>19</v>
      </c>
      <c r="B91" s="36">
        <f t="shared" ref="B91:G96" si="8">B47/B80</f>
        <v>0.75700170134799105</v>
      </c>
      <c r="C91" s="50">
        <f t="shared" si="8"/>
        <v>0.76441151621498671</v>
      </c>
      <c r="D91" s="51">
        <f t="shared" si="8"/>
        <v>0.72968332879324438</v>
      </c>
      <c r="E91" s="36">
        <f t="shared" si="8"/>
        <v>0.75958226386036964</v>
      </c>
      <c r="F91" s="50">
        <f t="shared" si="8"/>
        <v>0.76882975333035886</v>
      </c>
      <c r="G91" s="51">
        <f t="shared" si="8"/>
        <v>0.72499337572866984</v>
      </c>
      <c r="H91" s="36"/>
      <c r="I91" s="50"/>
      <c r="J91" s="51"/>
      <c r="K91" s="36"/>
      <c r="L91" s="50"/>
      <c r="M91" s="51"/>
      <c r="N91" s="36">
        <f t="shared" ref="N91:Y96" si="9">N47/N80</f>
        <v>0.81683528400449645</v>
      </c>
      <c r="O91" s="50">
        <f t="shared" si="9"/>
        <v>0.83669196545406965</v>
      </c>
      <c r="P91" s="51">
        <f t="shared" si="9"/>
        <v>0.79101602806631355</v>
      </c>
      <c r="Q91" s="36">
        <f t="shared" si="9"/>
        <v>0.81600818309679068</v>
      </c>
      <c r="R91" s="50">
        <f t="shared" si="9"/>
        <v>0.83603020496224378</v>
      </c>
      <c r="S91" s="51">
        <f t="shared" si="9"/>
        <v>0.78623045591906449</v>
      </c>
      <c r="T91" s="36">
        <f t="shared" si="9"/>
        <v>0.85640386413212843</v>
      </c>
      <c r="U91" s="50">
        <f t="shared" si="9"/>
        <v>0.87014025590551181</v>
      </c>
      <c r="V91" s="51">
        <f>V47/V80</f>
        <v>0.82706718760007691</v>
      </c>
      <c r="W91" s="36">
        <f t="shared" ref="W91:X91" si="10">W47/W80</f>
        <v>0.84328312701994024</v>
      </c>
      <c r="X91" s="50">
        <f t="shared" si="10"/>
        <v>0.86141173641173641</v>
      </c>
      <c r="Y91" s="51">
        <f>Y47/Y80</f>
        <v>0.81882692790756095</v>
      </c>
      <c r="AA91" s="125" t="s">
        <v>19</v>
      </c>
      <c r="AB91" s="36"/>
      <c r="AC91" s="50">
        <f t="shared" ref="AC91:AD93" si="11">AC47/AC80</f>
        <v>0.69929160980048088</v>
      </c>
      <c r="AD91" s="51">
        <f t="shared" si="11"/>
        <v>0.68189866521383824</v>
      </c>
      <c r="AE91" s="36"/>
      <c r="AF91" s="50">
        <f t="shared" ref="AF91:AG93" si="12">AF47/AF80</f>
        <v>0.71139014596213912</v>
      </c>
      <c r="AG91" s="51">
        <f t="shared" si="12"/>
        <v>0.69992050874403811</v>
      </c>
      <c r="AH91" s="36"/>
      <c r="AI91" s="50">
        <f t="shared" ref="AI91:AJ93" si="13">AI47/AI80</f>
        <v>0.74078212290502798</v>
      </c>
      <c r="AJ91" s="51">
        <f t="shared" si="13"/>
        <v>0.74455197382162497</v>
      </c>
      <c r="AK91" s="36"/>
      <c r="AL91" s="50">
        <f t="shared" ref="AL91:AM93" si="14">AL47/AL80</f>
        <v>0.76477580400184908</v>
      </c>
      <c r="AM91" s="51">
        <f t="shared" si="14"/>
        <v>0.78649595880123024</v>
      </c>
      <c r="AN91" s="36"/>
      <c r="AO91" s="50">
        <f>AO47/AO80</f>
        <v>0.85429207013870712</v>
      </c>
      <c r="AP91" s="51">
        <f t="shared" ref="AP91:AY93" si="15">AP47/AP80</f>
        <v>0.88381371672284514</v>
      </c>
      <c r="AQ91" s="24"/>
      <c r="AR91" s="50">
        <f>AR47/AR80</f>
        <v>0.83344179696168041</v>
      </c>
      <c r="AS91" s="50">
        <f t="shared" si="15"/>
        <v>0.84390388510699377</v>
      </c>
      <c r="AT91" s="36"/>
      <c r="AU91" s="50">
        <f>AU47/AU80</f>
        <v>0.81446850393700787</v>
      </c>
      <c r="AV91" s="51">
        <f t="shared" si="15"/>
        <v>0.83750720553385005</v>
      </c>
      <c r="AW91" s="51"/>
      <c r="AX91" s="51">
        <f>AX47/AX80</f>
        <v>0.87259499759499759</v>
      </c>
      <c r="AY91" s="51">
        <f t="shared" si="15"/>
        <v>0.89230092941471995</v>
      </c>
      <c r="AZ91" s="163"/>
      <c r="BA91" s="163"/>
    </row>
    <row r="92" spans="1:66" s="91" customFormat="1" ht="15.95" customHeight="1" x14ac:dyDescent="0.25">
      <c r="A92" s="126" t="s">
        <v>9</v>
      </c>
      <c r="B92" s="52">
        <f t="shared" si="8"/>
        <v>0.77246979112722247</v>
      </c>
      <c r="C92" s="53">
        <f t="shared" si="8"/>
        <v>0.75699078858683455</v>
      </c>
      <c r="D92" s="54">
        <f t="shared" si="8"/>
        <v>0.78877653351161625</v>
      </c>
      <c r="E92" s="52">
        <f t="shared" si="8"/>
        <v>0.77528555243170671</v>
      </c>
      <c r="F92" s="53">
        <f t="shared" si="8"/>
        <v>0.75309260388535582</v>
      </c>
      <c r="G92" s="54">
        <f t="shared" si="8"/>
        <v>0.7972373745548722</v>
      </c>
      <c r="H92" s="52"/>
      <c r="I92" s="53"/>
      <c r="J92" s="54"/>
      <c r="K92" s="52"/>
      <c r="L92" s="53"/>
      <c r="M92" s="54"/>
      <c r="N92" s="52">
        <f>N48/N81</f>
        <v>0.83060455896927654</v>
      </c>
      <c r="O92" s="53">
        <f t="shared" si="9"/>
        <v>0.81211180124223603</v>
      </c>
      <c r="P92" s="54">
        <f t="shared" si="9"/>
        <v>0.84375119617224881</v>
      </c>
      <c r="Q92" s="52">
        <f>Q48/Q81</f>
        <v>0.83256616800920602</v>
      </c>
      <c r="R92" s="53">
        <f t="shared" si="9"/>
        <v>0.80623643181369642</v>
      </c>
      <c r="S92" s="54">
        <f t="shared" si="9"/>
        <v>0.85157404670410874</v>
      </c>
      <c r="T92" s="52">
        <f>T48/T81</f>
        <v>0.83333333333333337</v>
      </c>
      <c r="U92" s="53">
        <f>U48/U81</f>
        <v>0.80612942427464684</v>
      </c>
      <c r="V92" s="54">
        <f>V48/V81</f>
        <v>0.85873980086984647</v>
      </c>
      <c r="W92" s="52">
        <f>W48/W81</f>
        <v>0.8146654772524532</v>
      </c>
      <c r="X92" s="53">
        <f>X48/X81</f>
        <v>0.78716785008418122</v>
      </c>
      <c r="Y92" s="54">
        <f>Y48/Y81</f>
        <v>0.84356380767631978</v>
      </c>
      <c r="AA92" s="126" t="s">
        <v>9</v>
      </c>
      <c r="AB92" s="52"/>
      <c r="AC92" s="53">
        <f t="shared" si="11"/>
        <v>0.67638732869018203</v>
      </c>
      <c r="AD92" s="54">
        <f t="shared" si="11"/>
        <v>0.71644659869630622</v>
      </c>
      <c r="AE92" s="52"/>
      <c r="AF92" s="53">
        <f t="shared" si="12"/>
        <v>0.67697534628451961</v>
      </c>
      <c r="AG92" s="54">
        <f t="shared" si="12"/>
        <v>0.71977177079961152</v>
      </c>
      <c r="AH92" s="52"/>
      <c r="AI92" s="53">
        <f t="shared" si="13"/>
        <v>0.67941366673852122</v>
      </c>
      <c r="AJ92" s="54">
        <f t="shared" si="13"/>
        <v>0.72301417597212325</v>
      </c>
      <c r="AK92" s="52"/>
      <c r="AL92" s="53">
        <f t="shared" si="14"/>
        <v>0.6779860964819886</v>
      </c>
      <c r="AM92" s="54">
        <f t="shared" si="14"/>
        <v>0.72142774544193033</v>
      </c>
      <c r="AN92" s="52"/>
      <c r="AO92" s="53">
        <f>AO48/AO81</f>
        <v>0.72127329192546585</v>
      </c>
      <c r="AP92" s="54">
        <f t="shared" si="15"/>
        <v>0.76455502392344499</v>
      </c>
      <c r="AQ92" s="31"/>
      <c r="AR92" s="53">
        <f t="shared" si="15"/>
        <v>0.70001639901086699</v>
      </c>
      <c r="AS92" s="53">
        <f t="shared" si="15"/>
        <v>0.74424207951792354</v>
      </c>
      <c r="AT92" s="52"/>
      <c r="AU92" s="53">
        <f t="shared" ref="AU92:AY92" si="16">AU48/AU81</f>
        <v>0.67746468175603825</v>
      </c>
      <c r="AV92" s="54">
        <f t="shared" si="16"/>
        <v>0.72466841594478992</v>
      </c>
      <c r="AW92" s="54"/>
      <c r="AX92" s="54">
        <f t="shared" si="16"/>
        <v>0.70708586487080005</v>
      </c>
      <c r="AY92" s="54">
        <f t="shared" si="16"/>
        <v>0.75696272689483168</v>
      </c>
      <c r="AZ92" s="163"/>
      <c r="BA92" s="163"/>
    </row>
    <row r="93" spans="1:66" s="91" customFormat="1" ht="15.95" customHeight="1" x14ac:dyDescent="0.25">
      <c r="A93" s="125" t="s">
        <v>10</v>
      </c>
      <c r="B93" s="36">
        <f t="shared" si="8"/>
        <v>0.8020548579900848</v>
      </c>
      <c r="C93" s="50">
        <f t="shared" si="8"/>
        <v>0.7784021224999399</v>
      </c>
      <c r="D93" s="51">
        <f t="shared" si="8"/>
        <v>0.8081053791077657</v>
      </c>
      <c r="E93" s="36">
        <f t="shared" si="8"/>
        <v>0.809939991817066</v>
      </c>
      <c r="F93" s="50">
        <f t="shared" si="8"/>
        <v>0.77852267094672734</v>
      </c>
      <c r="G93" s="51">
        <f t="shared" si="8"/>
        <v>0.81483958235517695</v>
      </c>
      <c r="H93" s="36"/>
      <c r="I93" s="50"/>
      <c r="J93" s="51"/>
      <c r="K93" s="36"/>
      <c r="L93" s="50"/>
      <c r="M93" s="51"/>
      <c r="N93" s="36">
        <f t="shared" si="9"/>
        <v>0.86182225473164487</v>
      </c>
      <c r="O93" s="50">
        <f t="shared" si="9"/>
        <v>0.8552486452788568</v>
      </c>
      <c r="P93" s="51">
        <f>P49/P82</f>
        <v>0.86092848968968072</v>
      </c>
      <c r="Q93" s="36">
        <f t="shared" si="9"/>
        <v>0.83088012468072214</v>
      </c>
      <c r="R93" s="50">
        <f t="shared" si="9"/>
        <v>0.8156923630799694</v>
      </c>
      <c r="S93" s="51">
        <f t="shared" si="9"/>
        <v>0.83124642471238797</v>
      </c>
      <c r="T93" s="36">
        <f t="shared" si="9"/>
        <v>0.82375117813383603</v>
      </c>
      <c r="U93" s="50">
        <f t="shared" si="9"/>
        <v>0.78658686929818666</v>
      </c>
      <c r="V93" s="51">
        <f t="shared" si="9"/>
        <v>0.83428918285331544</v>
      </c>
      <c r="W93" s="36">
        <f t="shared" si="9"/>
        <v>0.810351656139912</v>
      </c>
      <c r="X93" s="50">
        <f t="shared" si="9"/>
        <v>0.75368616768279495</v>
      </c>
      <c r="Y93" s="51">
        <f t="shared" si="9"/>
        <v>0.83606758080313415</v>
      </c>
      <c r="AA93" s="125" t="s">
        <v>10</v>
      </c>
      <c r="AB93" s="36"/>
      <c r="AC93" s="50">
        <f>AC49/AC82</f>
        <v>0.56457537996110352</v>
      </c>
      <c r="AD93" s="51">
        <f t="shared" si="11"/>
        <v>0.61022122269138979</v>
      </c>
      <c r="AE93" s="36"/>
      <c r="AF93" s="50">
        <f t="shared" si="12"/>
        <v>0.57091604314678879</v>
      </c>
      <c r="AG93" s="51">
        <f t="shared" si="12"/>
        <v>0.61837368927046299</v>
      </c>
      <c r="AH93" s="36"/>
      <c r="AI93" s="50">
        <f t="shared" si="13"/>
        <v>0.60476865398683244</v>
      </c>
      <c r="AJ93" s="51">
        <f t="shared" si="13"/>
        <v>0.62803263747233196</v>
      </c>
      <c r="AK93" s="36"/>
      <c r="AL93" s="50">
        <f t="shared" si="14"/>
        <v>0.59906943289352421</v>
      </c>
      <c r="AM93" s="51">
        <f t="shared" si="14"/>
        <v>0.6386502675164667</v>
      </c>
      <c r="AN93" s="36"/>
      <c r="AO93" s="50">
        <f>AO49/AO82</f>
        <v>0.68469764542272094</v>
      </c>
      <c r="AP93" s="51">
        <f t="shared" si="15"/>
        <v>0.7061727287006081</v>
      </c>
      <c r="AQ93" s="24"/>
      <c r="AR93" s="50">
        <f t="shared" si="15"/>
        <v>0.6565096687351909</v>
      </c>
      <c r="AS93" s="50">
        <f t="shared" si="15"/>
        <v>0.68772998878281943</v>
      </c>
      <c r="AT93" s="36"/>
      <c r="AU93" s="50">
        <f t="shared" si="15"/>
        <v>0.65057270302378234</v>
      </c>
      <c r="AV93" s="51">
        <f t="shared" si="15"/>
        <v>0.67904387139986599</v>
      </c>
      <c r="AW93" s="51"/>
      <c r="AX93" s="51">
        <f t="shared" si="15"/>
        <v>0.67713062654040734</v>
      </c>
      <c r="AY93" s="51">
        <f t="shared" si="15"/>
        <v>0.7050685602350637</v>
      </c>
      <c r="AZ93" s="163"/>
      <c r="BA93" s="163"/>
    </row>
    <row r="94" spans="1:66" s="91" customFormat="1" ht="15.95" customHeight="1" x14ac:dyDescent="0.25">
      <c r="A94" s="127" t="s">
        <v>20</v>
      </c>
      <c r="B94" s="55">
        <f t="shared" si="8"/>
        <v>0.51828628498624252</v>
      </c>
      <c r="C94" s="56">
        <f t="shared" si="8"/>
        <v>0.53951286584973956</v>
      </c>
      <c r="D94" s="57">
        <f t="shared" si="8"/>
        <v>0.50171702009719199</v>
      </c>
      <c r="E94" s="55">
        <f t="shared" si="8"/>
        <v>0.50036395428031699</v>
      </c>
      <c r="F94" s="56">
        <f t="shared" si="8"/>
        <v>0.50749192253510955</v>
      </c>
      <c r="G94" s="57">
        <f t="shared" si="8"/>
        <v>0.48781729765511622</v>
      </c>
      <c r="H94" s="55"/>
      <c r="I94" s="56"/>
      <c r="J94" s="57"/>
      <c r="K94" s="55"/>
      <c r="L94" s="56"/>
      <c r="M94" s="57"/>
      <c r="N94" s="55">
        <f t="shared" si="9"/>
        <v>0.61540566424955534</v>
      </c>
      <c r="O94" s="56">
        <f t="shared" si="9"/>
        <v>0.55719184990921933</v>
      </c>
      <c r="P94" s="57">
        <f t="shared" si="9"/>
        <v>0.67885172877041644</v>
      </c>
      <c r="Q94" s="55">
        <f t="shared" si="9"/>
        <v>0.60952633673875545</v>
      </c>
      <c r="R94" s="56">
        <f t="shared" si="9"/>
        <v>0.6353878572369287</v>
      </c>
      <c r="S94" s="57">
        <f t="shared" si="9"/>
        <v>0.58009061833688702</v>
      </c>
      <c r="T94" s="55">
        <f t="shared" si="9"/>
        <v>0.60138880040772125</v>
      </c>
      <c r="U94" s="56">
        <f t="shared" si="9"/>
        <v>0.6344814365135153</v>
      </c>
      <c r="V94" s="57">
        <f t="shared" si="9"/>
        <v>0.57467182446572385</v>
      </c>
      <c r="W94" s="55">
        <f t="shared" si="9"/>
        <v>0.5856079404466501</v>
      </c>
      <c r="X94" s="56">
        <f t="shared" si="9"/>
        <v>0.60309892729439807</v>
      </c>
      <c r="Y94" s="57">
        <f t="shared" si="9"/>
        <v>0.56996440407511972</v>
      </c>
      <c r="AA94" s="127" t="s">
        <v>20</v>
      </c>
      <c r="AB94" s="55"/>
      <c r="AC94" s="56"/>
      <c r="AD94" s="57"/>
      <c r="AE94" s="55"/>
      <c r="AF94" s="56"/>
      <c r="AG94" s="57"/>
      <c r="AH94" s="55"/>
      <c r="AI94" s="56"/>
      <c r="AJ94" s="57"/>
      <c r="AK94" s="40"/>
      <c r="AL94" s="107"/>
      <c r="AM94" s="41"/>
      <c r="AN94" s="40"/>
      <c r="AO94" s="107"/>
      <c r="AP94" s="41"/>
      <c r="AQ94" s="40"/>
      <c r="AR94" s="107"/>
      <c r="AS94" s="158"/>
      <c r="AT94" s="55"/>
      <c r="AU94" s="56"/>
      <c r="AV94" s="57"/>
      <c r="AW94" s="79"/>
      <c r="AX94" s="80"/>
      <c r="AY94" s="81"/>
    </row>
    <row r="95" spans="1:66" s="91" customFormat="1" ht="15.95" customHeight="1" x14ac:dyDescent="0.25">
      <c r="A95" s="128" t="s">
        <v>21</v>
      </c>
      <c r="B95" s="58">
        <f t="shared" si="8"/>
        <v>0.62122489690293958</v>
      </c>
      <c r="C95" s="59">
        <f t="shared" si="8"/>
        <v>0.60057387006241358</v>
      </c>
      <c r="D95" s="60">
        <f t="shared" si="8"/>
        <v>0.63861437918624597</v>
      </c>
      <c r="E95" s="58">
        <f t="shared" si="8"/>
        <v>0.60100064432522604</v>
      </c>
      <c r="F95" s="59">
        <f t="shared" si="8"/>
        <v>0.58496980579002456</v>
      </c>
      <c r="G95" s="60">
        <f t="shared" si="8"/>
        <v>0.60336976189230163</v>
      </c>
      <c r="H95" s="58"/>
      <c r="I95" s="59"/>
      <c r="J95" s="60"/>
      <c r="K95" s="58"/>
      <c r="L95" s="59"/>
      <c r="M95" s="60"/>
      <c r="N95" s="58">
        <f t="shared" si="9"/>
        <v>0.60052774605175063</v>
      </c>
      <c r="O95" s="59">
        <f t="shared" si="9"/>
        <v>0.6208941064864224</v>
      </c>
      <c r="P95" s="60">
        <f t="shared" si="9"/>
        <v>0.57008473917437608</v>
      </c>
      <c r="Q95" s="58">
        <f t="shared" si="9"/>
        <v>0.60156103418514761</v>
      </c>
      <c r="R95" s="59">
        <f t="shared" si="9"/>
        <v>0.63358895705521467</v>
      </c>
      <c r="S95" s="60">
        <f t="shared" si="9"/>
        <v>0.5602245969932983</v>
      </c>
      <c r="T95" s="58">
        <f t="shared" si="9"/>
        <v>0.59621818181818187</v>
      </c>
      <c r="U95" s="59">
        <f t="shared" si="9"/>
        <v>0.62771759432200225</v>
      </c>
      <c r="V95" s="60">
        <f t="shared" si="9"/>
        <v>0.56848727480697736</v>
      </c>
      <c r="W95" s="58">
        <f t="shared" si="9"/>
        <v>0.57233502538071068</v>
      </c>
      <c r="X95" s="59">
        <f t="shared" si="9"/>
        <v>0.60947694550756337</v>
      </c>
      <c r="Y95" s="60">
        <f t="shared" si="9"/>
        <v>0.54275921165381324</v>
      </c>
      <c r="AA95" s="128" t="s">
        <v>21</v>
      </c>
      <c r="AB95" s="58"/>
      <c r="AC95" s="59"/>
      <c r="AD95" s="60"/>
      <c r="AE95" s="58"/>
      <c r="AF95" s="59"/>
      <c r="AG95" s="60"/>
      <c r="AH95" s="58"/>
      <c r="AI95" s="59"/>
      <c r="AJ95" s="60"/>
      <c r="AK95" s="45"/>
      <c r="AL95" s="46"/>
      <c r="AM95" s="47"/>
      <c r="AN95" s="45"/>
      <c r="AO95" s="46"/>
      <c r="AP95" s="47"/>
      <c r="AQ95" s="45"/>
      <c r="AR95" s="46"/>
      <c r="AS95" s="159"/>
      <c r="AT95" s="58"/>
      <c r="AU95" s="59"/>
      <c r="AV95" s="60"/>
      <c r="AW95" s="82"/>
      <c r="AX95" s="83"/>
      <c r="AY95" s="84"/>
    </row>
    <row r="96" spans="1:66" s="91" customFormat="1" ht="15.95" customHeight="1" x14ac:dyDescent="0.25">
      <c r="A96" s="129" t="s">
        <v>22</v>
      </c>
      <c r="B96" s="164">
        <f t="shared" si="8"/>
        <v>0.7687522419186652</v>
      </c>
      <c r="C96" s="165">
        <f t="shared" si="8"/>
        <v>0.76268377565756762</v>
      </c>
      <c r="D96" s="166">
        <f t="shared" si="8"/>
        <v>0.78909886210693747</v>
      </c>
      <c r="E96" s="164">
        <f t="shared" si="8"/>
        <v>0.7723188276828421</v>
      </c>
      <c r="F96" s="165">
        <f t="shared" si="8"/>
        <v>0.7037627096631186</v>
      </c>
      <c r="G96" s="166">
        <f t="shared" si="8"/>
        <v>0.79678938073585859</v>
      </c>
      <c r="H96" s="164"/>
      <c r="I96" s="165"/>
      <c r="J96" s="166"/>
      <c r="K96" s="164"/>
      <c r="L96" s="165"/>
      <c r="M96" s="166"/>
      <c r="N96" s="164">
        <f t="shared" si="9"/>
        <v>0.63844869772015278</v>
      </c>
      <c r="O96" s="165">
        <f t="shared" si="9"/>
        <v>0.5912680194656138</v>
      </c>
      <c r="P96" s="166">
        <f t="shared" si="9"/>
        <v>0.67192982456140349</v>
      </c>
      <c r="Q96" s="164">
        <f t="shared" si="9"/>
        <v>0.6099143576826197</v>
      </c>
      <c r="R96" s="165">
        <f t="shared" si="9"/>
        <v>0.6229538499455729</v>
      </c>
      <c r="S96" s="166">
        <f t="shared" si="9"/>
        <v>0.60347878544138345</v>
      </c>
      <c r="T96" s="164">
        <f t="shared" si="9"/>
        <v>0.63487168874172184</v>
      </c>
      <c r="U96" s="165">
        <f t="shared" si="9"/>
        <v>0.62618296529968454</v>
      </c>
      <c r="V96" s="166">
        <f t="shared" si="9"/>
        <v>0.64350206316133518</v>
      </c>
      <c r="W96" s="164">
        <f t="shared" si="9"/>
        <v>0.59867928247585256</v>
      </c>
      <c r="X96" s="165">
        <f t="shared" si="9"/>
        <v>0.604562430604623</v>
      </c>
      <c r="Y96" s="166">
        <f t="shared" si="9"/>
        <v>0.57660053180609527</v>
      </c>
      <c r="AA96" s="129" t="s">
        <v>22</v>
      </c>
      <c r="AB96" s="164"/>
      <c r="AC96" s="165"/>
      <c r="AD96" s="166"/>
      <c r="AE96" s="164"/>
      <c r="AF96" s="165"/>
      <c r="AG96" s="166"/>
      <c r="AH96" s="164"/>
      <c r="AI96" s="165"/>
      <c r="AJ96" s="166"/>
      <c r="AK96" s="133"/>
      <c r="AL96" s="134"/>
      <c r="AM96" s="135"/>
      <c r="AN96" s="133"/>
      <c r="AO96" s="134"/>
      <c r="AP96" s="135"/>
      <c r="AQ96" s="160"/>
      <c r="AR96" s="161"/>
      <c r="AS96" s="162"/>
      <c r="AT96" s="164"/>
      <c r="AU96" s="165"/>
      <c r="AV96" s="166"/>
      <c r="AW96" s="136"/>
      <c r="AX96" s="137"/>
      <c r="AY96" s="138"/>
    </row>
    <row r="97" spans="1:53" s="91" customFormat="1" ht="15.95" customHeight="1" x14ac:dyDescent="0.25">
      <c r="A97" s="139"/>
      <c r="B97" s="140"/>
      <c r="C97" s="140"/>
      <c r="D97" s="140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AA97" s="140"/>
      <c r="AB97" s="140"/>
      <c r="AC97" s="140"/>
      <c r="AD97" s="140"/>
      <c r="AE97" s="140"/>
      <c r="AF97" s="140"/>
      <c r="AG97" s="140"/>
      <c r="AH97" s="140"/>
      <c r="AI97" s="140"/>
      <c r="AJ97" s="140"/>
      <c r="AK97" s="140"/>
      <c r="AL97" s="140"/>
      <c r="AM97" s="140"/>
      <c r="AN97" s="140"/>
      <c r="AO97" s="140"/>
      <c r="AP97" s="140"/>
      <c r="AQ97" s="140"/>
      <c r="AR97" s="140"/>
      <c r="AS97" s="140"/>
      <c r="AT97" s="140" t="s">
        <v>53</v>
      </c>
      <c r="AU97" s="140"/>
      <c r="AV97" s="140"/>
      <c r="AW97" s="140"/>
      <c r="AX97" s="140"/>
      <c r="AY97" s="140"/>
    </row>
    <row r="98" spans="1:53" s="91" customFormat="1" ht="15.95" customHeight="1" x14ac:dyDescent="0.25">
      <c r="E98" s="49"/>
      <c r="F98" s="49"/>
      <c r="N98" s="167"/>
      <c r="O98" s="168"/>
      <c r="P98" s="169"/>
      <c r="Q98" s="167"/>
      <c r="AE98" s="49"/>
      <c r="AF98" s="49"/>
    </row>
    <row r="99" spans="1:53" s="91" customFormat="1" ht="15.95" customHeight="1" x14ac:dyDescent="0.25">
      <c r="A99" s="123" t="s">
        <v>30</v>
      </c>
      <c r="H99" s="143"/>
      <c r="O99" s="170"/>
      <c r="P99" s="170"/>
      <c r="AA99" s="123" t="s">
        <v>31</v>
      </c>
      <c r="AH99" s="143"/>
      <c r="AO99" s="143"/>
    </row>
    <row r="100" spans="1:53" s="91" customFormat="1" ht="15.95" customHeight="1" x14ac:dyDescent="0.25">
      <c r="B100" s="124">
        <v>2013</v>
      </c>
      <c r="E100" s="124">
        <v>2014</v>
      </c>
      <c r="H100" s="124">
        <v>2015</v>
      </c>
      <c r="K100" s="124">
        <v>2016</v>
      </c>
      <c r="N100" s="124">
        <v>2017</v>
      </c>
      <c r="Q100" s="124">
        <v>2018</v>
      </c>
      <c r="T100" s="124">
        <v>2019</v>
      </c>
      <c r="W100" s="124">
        <v>2020</v>
      </c>
      <c r="AB100" s="124">
        <v>2013</v>
      </c>
      <c r="AE100" s="124">
        <v>2014</v>
      </c>
      <c r="AH100" s="124">
        <v>2015</v>
      </c>
      <c r="AK100" s="124">
        <v>2016</v>
      </c>
      <c r="AN100" s="124">
        <v>2017</v>
      </c>
      <c r="AQ100" s="124">
        <v>2018</v>
      </c>
      <c r="AT100" s="124">
        <v>2019</v>
      </c>
      <c r="AW100" s="124">
        <v>2020</v>
      </c>
    </row>
    <row r="101" spans="1:53" s="91" customFormat="1" ht="15.95" customHeight="1" x14ac:dyDescent="0.25">
      <c r="B101" s="16" t="s">
        <v>7</v>
      </c>
      <c r="C101" s="17" t="s">
        <v>17</v>
      </c>
      <c r="D101" s="18" t="s">
        <v>18</v>
      </c>
      <c r="E101" s="16" t="s">
        <v>7</v>
      </c>
      <c r="F101" s="17" t="s">
        <v>17</v>
      </c>
      <c r="G101" s="18" t="s">
        <v>18</v>
      </c>
      <c r="H101" s="16" t="s">
        <v>7</v>
      </c>
      <c r="I101" s="17" t="s">
        <v>17</v>
      </c>
      <c r="J101" s="18" t="s">
        <v>18</v>
      </c>
      <c r="K101" s="16" t="s">
        <v>7</v>
      </c>
      <c r="L101" s="17" t="s">
        <v>17</v>
      </c>
      <c r="M101" s="18" t="s">
        <v>18</v>
      </c>
      <c r="N101" s="16" t="s">
        <v>7</v>
      </c>
      <c r="O101" s="17" t="s">
        <v>17</v>
      </c>
      <c r="P101" s="18" t="s">
        <v>18</v>
      </c>
      <c r="Q101" s="16" t="s">
        <v>7</v>
      </c>
      <c r="R101" s="17" t="s">
        <v>17</v>
      </c>
      <c r="S101" s="18" t="s">
        <v>18</v>
      </c>
      <c r="T101" s="16" t="s">
        <v>7</v>
      </c>
      <c r="U101" s="17" t="s">
        <v>17</v>
      </c>
      <c r="V101" s="18" t="s">
        <v>18</v>
      </c>
      <c r="W101" s="16" t="s">
        <v>7</v>
      </c>
      <c r="X101" s="17" t="s">
        <v>17</v>
      </c>
      <c r="Y101" s="18" t="s">
        <v>18</v>
      </c>
      <c r="AB101" s="16" t="s">
        <v>7</v>
      </c>
      <c r="AC101" s="17" t="s">
        <v>17</v>
      </c>
      <c r="AD101" s="18" t="s">
        <v>18</v>
      </c>
      <c r="AE101" s="16" t="s">
        <v>7</v>
      </c>
      <c r="AF101" s="17" t="s">
        <v>17</v>
      </c>
      <c r="AG101" s="18" t="s">
        <v>18</v>
      </c>
      <c r="AH101" s="16" t="s">
        <v>7</v>
      </c>
      <c r="AI101" s="17" t="s">
        <v>17</v>
      </c>
      <c r="AJ101" s="18" t="s">
        <v>18</v>
      </c>
      <c r="AK101" s="16" t="s">
        <v>7</v>
      </c>
      <c r="AL101" s="17" t="s">
        <v>17</v>
      </c>
      <c r="AM101" s="18" t="s">
        <v>18</v>
      </c>
      <c r="AN101" s="16" t="s">
        <v>7</v>
      </c>
      <c r="AO101" s="17" t="s">
        <v>17</v>
      </c>
      <c r="AP101" s="18" t="s">
        <v>18</v>
      </c>
      <c r="AQ101" s="16" t="s">
        <v>7</v>
      </c>
      <c r="AR101" s="17" t="s">
        <v>17</v>
      </c>
      <c r="AS101" s="17" t="s">
        <v>18</v>
      </c>
      <c r="AT101" s="16" t="s">
        <v>7</v>
      </c>
      <c r="AU101" s="17" t="s">
        <v>17</v>
      </c>
      <c r="AV101" s="18" t="s">
        <v>18</v>
      </c>
      <c r="AW101" s="16" t="s">
        <v>7</v>
      </c>
      <c r="AX101" s="17" t="s">
        <v>17</v>
      </c>
      <c r="AY101" s="18" t="s">
        <v>18</v>
      </c>
    </row>
    <row r="102" spans="1:53" s="91" customFormat="1" ht="15.95" customHeight="1" x14ac:dyDescent="0.25">
      <c r="A102" s="125" t="s">
        <v>19</v>
      </c>
      <c r="B102" s="36">
        <f t="shared" ref="B102:Y107" si="17">B58/B80</f>
        <v>0.63221436984687873</v>
      </c>
      <c r="C102" s="50">
        <f t="shared" si="17"/>
        <v>0.62663287190485473</v>
      </c>
      <c r="D102" s="51">
        <f t="shared" si="17"/>
        <v>0.66306864614546446</v>
      </c>
      <c r="E102" s="36">
        <f t="shared" si="17"/>
        <v>0.62859342915811089</v>
      </c>
      <c r="F102" s="50">
        <f t="shared" si="17"/>
        <v>0.62336669003760592</v>
      </c>
      <c r="G102" s="51">
        <f t="shared" si="17"/>
        <v>0.65378245892951781</v>
      </c>
      <c r="H102" s="36">
        <f t="shared" si="17"/>
        <v>0.65235364715295374</v>
      </c>
      <c r="I102" s="50">
        <f t="shared" si="17"/>
        <v>0.64344396976667761</v>
      </c>
      <c r="J102" s="51">
        <f t="shared" si="17"/>
        <v>0.67931490635661074</v>
      </c>
      <c r="K102" s="36">
        <f t="shared" si="17"/>
        <v>0.6652565135643298</v>
      </c>
      <c r="L102" s="50">
        <f t="shared" si="17"/>
        <v>0.65482401109423494</v>
      </c>
      <c r="M102" s="51">
        <f t="shared" si="17"/>
        <v>0.70585079751090762</v>
      </c>
      <c r="N102" s="36">
        <f t="shared" si="17"/>
        <v>0.67737882695232432</v>
      </c>
      <c r="O102" s="50">
        <f t="shared" si="17"/>
        <v>0.67135566605600627</v>
      </c>
      <c r="P102" s="51">
        <f t="shared" si="17"/>
        <v>0.70152025865034051</v>
      </c>
      <c r="Q102" s="36">
        <f t="shared" si="17"/>
        <v>0.6707582150620125</v>
      </c>
      <c r="R102" s="50">
        <f t="shared" si="17"/>
        <v>0.66742813630306497</v>
      </c>
      <c r="S102" s="51">
        <f t="shared" si="17"/>
        <v>0.6846012350545263</v>
      </c>
      <c r="T102" s="36">
        <f t="shared" si="17"/>
        <v>0.6930507946400748</v>
      </c>
      <c r="U102" s="50">
        <f t="shared" si="17"/>
        <v>0.68590059055118113</v>
      </c>
      <c r="V102" s="51">
        <f t="shared" si="17"/>
        <v>0.70466918593479788</v>
      </c>
      <c r="W102" s="36">
        <f t="shared" si="17"/>
        <v>0.68863955119214582</v>
      </c>
      <c r="X102" s="50">
        <f t="shared" si="17"/>
        <v>0.68302068302068297</v>
      </c>
      <c r="Y102" s="51">
        <f t="shared" si="17"/>
        <v>0.69925898015573973</v>
      </c>
      <c r="AA102" s="125" t="s">
        <v>19</v>
      </c>
      <c r="AB102" s="36"/>
      <c r="AC102" s="50">
        <f t="shared" ref="AC102:AD104" si="18">AC58/AC80</f>
        <v>0.61110027945668421</v>
      </c>
      <c r="AD102" s="51">
        <f t="shared" si="18"/>
        <v>0.59064287660038139</v>
      </c>
      <c r="AE102" s="36"/>
      <c r="AF102" s="50">
        <f t="shared" ref="AF102:AG104" si="19">AF58/AF80</f>
        <v>0.61928739881445594</v>
      </c>
      <c r="AG102" s="51">
        <f t="shared" si="19"/>
        <v>0.60499470058293592</v>
      </c>
      <c r="AH102" s="36"/>
      <c r="AI102" s="50">
        <f t="shared" ref="AI102:AJ104" si="20">AI58/AI80</f>
        <v>0.63437397305290832</v>
      </c>
      <c r="AJ102" s="51">
        <f t="shared" si="20"/>
        <v>0.63816751375060921</v>
      </c>
      <c r="AK102" s="36"/>
      <c r="AL102" s="50">
        <f t="shared" ref="AL102:AM104" si="21">AL58/AL80</f>
        <v>0.65700323581853004</v>
      </c>
      <c r="AM102" s="51">
        <f t="shared" si="21"/>
        <v>0.67720477791288181</v>
      </c>
      <c r="AN102" s="36"/>
      <c r="AO102" s="50">
        <f t="shared" ref="AO102:AP104" si="22">AO58/AO80</f>
        <v>0.74254121957602726</v>
      </c>
      <c r="AP102" s="51">
        <f t="shared" si="22"/>
        <v>0.75744651578730138</v>
      </c>
      <c r="AQ102" s="24"/>
      <c r="AR102" s="50">
        <f t="shared" ref="AR102:AV104" si="23">AR58/AR80</f>
        <v>0.71421213804396444</v>
      </c>
      <c r="AS102" s="51">
        <f t="shared" si="23"/>
        <v>0.72401198798584843</v>
      </c>
      <c r="AT102" s="36"/>
      <c r="AU102" s="50">
        <f t="shared" si="23"/>
        <v>0.70171013779527558</v>
      </c>
      <c r="AV102" s="51">
        <f t="shared" si="23"/>
        <v>0.72247486069301226</v>
      </c>
      <c r="AW102" s="36"/>
      <c r="AX102" s="50">
        <f t="shared" ref="AX102:AY104" si="24">AX58/AX80</f>
        <v>0.73839586339586338</v>
      </c>
      <c r="AY102" s="51">
        <f t="shared" si="24"/>
        <v>0.75634262748053249</v>
      </c>
      <c r="AZ102" s="163"/>
      <c r="BA102" s="163"/>
    </row>
    <row r="103" spans="1:53" s="91" customFormat="1" ht="15.95" customHeight="1" x14ac:dyDescent="0.25">
      <c r="A103" s="126" t="s">
        <v>9</v>
      </c>
      <c r="B103" s="52">
        <f t="shared" si="17"/>
        <v>0.57310547212152596</v>
      </c>
      <c r="C103" s="53">
        <f t="shared" si="17"/>
        <v>0.55149404628173448</v>
      </c>
      <c r="D103" s="54">
        <f t="shared" si="17"/>
        <v>0.58668310212268093</v>
      </c>
      <c r="E103" s="52">
        <f t="shared" si="17"/>
        <v>0.56338382778733587</v>
      </c>
      <c r="F103" s="53">
        <f t="shared" si="17"/>
        <v>0.5421639515637251</v>
      </c>
      <c r="G103" s="54">
        <f t="shared" si="17"/>
        <v>0.57842343800582707</v>
      </c>
      <c r="H103" s="52">
        <f t="shared" si="17"/>
        <v>0.57332726068234519</v>
      </c>
      <c r="I103" s="53">
        <f t="shared" si="17"/>
        <v>0.55192929510670408</v>
      </c>
      <c r="J103" s="54">
        <f t="shared" si="17"/>
        <v>0.58976795755127898</v>
      </c>
      <c r="K103" s="52">
        <f t="shared" si="17"/>
        <v>0.5701545057434072</v>
      </c>
      <c r="L103" s="53">
        <f t="shared" si="17"/>
        <v>0.55007373077733301</v>
      </c>
      <c r="M103" s="54">
        <f t="shared" si="17"/>
        <v>0.58680568939598354</v>
      </c>
      <c r="N103" s="52">
        <f t="shared" si="17"/>
        <v>0.56408325074331023</v>
      </c>
      <c r="O103" s="53">
        <f t="shared" si="17"/>
        <v>0.54691075514874143</v>
      </c>
      <c r="P103" s="54">
        <f t="shared" si="17"/>
        <v>0.58392344497607651</v>
      </c>
      <c r="Q103" s="52">
        <f t="shared" si="17"/>
        <v>0.55964710395090145</v>
      </c>
      <c r="R103" s="53">
        <f t="shared" si="17"/>
        <v>0.53984606275902902</v>
      </c>
      <c r="S103" s="54">
        <f t="shared" si="17"/>
        <v>0.5805498078628436</v>
      </c>
      <c r="T103" s="52">
        <f t="shared" si="17"/>
        <v>0.5640228097459824</v>
      </c>
      <c r="U103" s="53">
        <f t="shared" si="17"/>
        <v>0.54515418502202639</v>
      </c>
      <c r="V103" s="54">
        <f t="shared" si="17"/>
        <v>0.58700262391718483</v>
      </c>
      <c r="W103" s="52">
        <f t="shared" si="17"/>
        <v>0.55179304192685108</v>
      </c>
      <c r="X103" s="53">
        <f t="shared" si="17"/>
        <v>0.53403850376985584</v>
      </c>
      <c r="Y103" s="54">
        <f t="shared" si="17"/>
        <v>0.57527365941526953</v>
      </c>
      <c r="AA103" s="126" t="s">
        <v>9</v>
      </c>
      <c r="AB103" s="52"/>
      <c r="AC103" s="53">
        <f t="shared" si="18"/>
        <v>0.58836216580543699</v>
      </c>
      <c r="AD103" s="54">
        <f t="shared" si="18"/>
        <v>0.62226307872304865</v>
      </c>
      <c r="AE103" s="52"/>
      <c r="AF103" s="53">
        <f t="shared" si="19"/>
        <v>0.58637511978395329</v>
      </c>
      <c r="AG103" s="54">
        <f t="shared" si="19"/>
        <v>0.62313855616704439</v>
      </c>
      <c r="AH103" s="52"/>
      <c r="AI103" s="53">
        <f t="shared" si="20"/>
        <v>0.5764604440612201</v>
      </c>
      <c r="AJ103" s="54">
        <f t="shared" si="20"/>
        <v>0.61372455848578444</v>
      </c>
      <c r="AK103" s="52"/>
      <c r="AL103" s="53">
        <f t="shared" si="21"/>
        <v>0.57539498630714137</v>
      </c>
      <c r="AM103" s="54">
        <f t="shared" si="21"/>
        <v>0.61292063369695104</v>
      </c>
      <c r="AN103" s="52"/>
      <c r="AO103" s="53">
        <f t="shared" si="22"/>
        <v>0.60616214449166395</v>
      </c>
      <c r="AP103" s="54">
        <f t="shared" si="22"/>
        <v>0.6438277511961723</v>
      </c>
      <c r="AQ103" s="31"/>
      <c r="AR103" s="53">
        <f t="shared" si="23"/>
        <v>0.5889715570190146</v>
      </c>
      <c r="AS103" s="54">
        <f t="shared" si="23"/>
        <v>0.62754202707760331</v>
      </c>
      <c r="AT103" s="52"/>
      <c r="AU103" s="53">
        <f t="shared" si="23"/>
        <v>0.57405438250037977</v>
      </c>
      <c r="AV103" s="54">
        <f t="shared" si="23"/>
        <v>0.61521871967219011</v>
      </c>
      <c r="AW103" s="52"/>
      <c r="AX103" s="53">
        <f t="shared" si="24"/>
        <v>0.58491325671619943</v>
      </c>
      <c r="AY103" s="54">
        <f t="shared" si="24"/>
        <v>0.62716502701953725</v>
      </c>
      <c r="AZ103" s="163"/>
      <c r="BA103" s="163"/>
    </row>
    <row r="104" spans="1:53" s="91" customFormat="1" ht="15.95" customHeight="1" x14ac:dyDescent="0.25">
      <c r="A104" s="125" t="s">
        <v>10</v>
      </c>
      <c r="B104" s="36">
        <f t="shared" si="17"/>
        <v>0.38087846916554696</v>
      </c>
      <c r="C104" s="50">
        <f t="shared" si="17"/>
        <v>0.37758409565655837</v>
      </c>
      <c r="D104" s="51">
        <f t="shared" si="17"/>
        <v>0.38050761887277401</v>
      </c>
      <c r="E104" s="36">
        <f t="shared" si="17"/>
        <v>0.38084738828022002</v>
      </c>
      <c r="F104" s="50">
        <f t="shared" si="17"/>
        <v>0.37821889678287346</v>
      </c>
      <c r="G104" s="51">
        <f t="shared" si="17"/>
        <v>0.37871978894180247</v>
      </c>
      <c r="H104" s="36">
        <f t="shared" si="17"/>
        <v>0.38817356027868416</v>
      </c>
      <c r="I104" s="50">
        <f t="shared" si="17"/>
        <v>0.38581291148500368</v>
      </c>
      <c r="J104" s="51">
        <f t="shared" si="17"/>
        <v>0.38583394817933248</v>
      </c>
      <c r="K104" s="36">
        <f t="shared" si="17"/>
        <v>0.39069093112327702</v>
      </c>
      <c r="L104" s="50">
        <f t="shared" si="17"/>
        <v>0.38883769021555892</v>
      </c>
      <c r="M104" s="51">
        <f t="shared" si="17"/>
        <v>0.39029693261995607</v>
      </c>
      <c r="N104" s="36">
        <f t="shared" si="17"/>
        <v>0.41620188351467496</v>
      </c>
      <c r="O104" s="50">
        <f t="shared" si="17"/>
        <v>0.41471251138924853</v>
      </c>
      <c r="P104" s="51">
        <f t="shared" si="17"/>
        <v>0.41550923328920503</v>
      </c>
      <c r="Q104" s="36">
        <f t="shared" si="17"/>
        <v>0.40348067015888134</v>
      </c>
      <c r="R104" s="50">
        <f t="shared" si="17"/>
        <v>0.39408667476711218</v>
      </c>
      <c r="S104" s="51">
        <f t="shared" si="17"/>
        <v>0.40170342592004066</v>
      </c>
      <c r="T104" s="36">
        <f t="shared" si="17"/>
        <v>0.41176848599091764</v>
      </c>
      <c r="U104" s="50">
        <f t="shared" si="17"/>
        <v>0.4070562392127855</v>
      </c>
      <c r="V104" s="51">
        <f t="shared" si="17"/>
        <v>0.41068737441393166</v>
      </c>
      <c r="W104" s="36">
        <f t="shared" si="17"/>
        <v>0.40929272715902693</v>
      </c>
      <c r="X104" s="50">
        <f t="shared" si="17"/>
        <v>0.40262463786915725</v>
      </c>
      <c r="Y104" s="51">
        <f t="shared" si="17"/>
        <v>0.40830068560235061</v>
      </c>
      <c r="AA104" s="125" t="s">
        <v>10</v>
      </c>
      <c r="AB104" s="36"/>
      <c r="AC104" s="50">
        <f t="shared" si="18"/>
        <v>0.40574803716775915</v>
      </c>
      <c r="AD104" s="51">
        <f t="shared" si="18"/>
        <v>0.40620984027905271</v>
      </c>
      <c r="AE104" s="36"/>
      <c r="AF104" s="50">
        <f t="shared" si="19"/>
        <v>0.41194797837939906</v>
      </c>
      <c r="AG104" s="51">
        <f t="shared" si="19"/>
        <v>0.40832159545688285</v>
      </c>
      <c r="AH104" s="36"/>
      <c r="AI104" s="50">
        <f t="shared" si="20"/>
        <v>0.40428401609363568</v>
      </c>
      <c r="AJ104" s="51">
        <f t="shared" si="20"/>
        <v>0.4021526843452975</v>
      </c>
      <c r="AK104" s="36"/>
      <c r="AL104" s="50">
        <f t="shared" si="21"/>
        <v>0.40722425768167414</v>
      </c>
      <c r="AM104" s="51">
        <f t="shared" si="21"/>
        <v>0.40613476008782212</v>
      </c>
      <c r="AN104" s="36"/>
      <c r="AO104" s="50">
        <f t="shared" si="22"/>
        <v>0.46070109816333382</v>
      </c>
      <c r="AP104" s="51">
        <f t="shared" si="22"/>
        <v>0.45912895191509412</v>
      </c>
      <c r="AQ104" s="24"/>
      <c r="AR104" s="50">
        <f t="shared" si="23"/>
        <v>0.43162754945736387</v>
      </c>
      <c r="AS104" s="51">
        <f t="shared" si="23"/>
        <v>0.43557102409243531</v>
      </c>
      <c r="AT104" s="36"/>
      <c r="AU104" s="50">
        <f t="shared" si="23"/>
        <v>0.42828323582812183</v>
      </c>
      <c r="AV104" s="51">
        <f t="shared" si="23"/>
        <v>0.42950435365036838</v>
      </c>
      <c r="AW104" s="36"/>
      <c r="AX104" s="50">
        <f t="shared" si="24"/>
        <v>0.44199420590651617</v>
      </c>
      <c r="AY104" s="51">
        <f t="shared" si="24"/>
        <v>0.44815132223310478</v>
      </c>
      <c r="AZ104" s="163"/>
      <c r="BA104" s="163"/>
    </row>
    <row r="105" spans="1:53" s="91" customFormat="1" ht="15.95" customHeight="1" x14ac:dyDescent="0.25">
      <c r="A105" s="127" t="s">
        <v>20</v>
      </c>
      <c r="B105" s="55">
        <f t="shared" si="17"/>
        <v>0.46999455301014526</v>
      </c>
      <c r="C105" s="56">
        <f t="shared" si="17"/>
        <v>0.48162324262899009</v>
      </c>
      <c r="D105" s="57">
        <f t="shared" si="17"/>
        <v>0.46101904731435678</v>
      </c>
      <c r="E105" s="55">
        <f t="shared" si="17"/>
        <v>0.45840675842607825</v>
      </c>
      <c r="F105" s="56">
        <f t="shared" si="17"/>
        <v>0.45799652613212516</v>
      </c>
      <c r="G105" s="57">
        <f t="shared" si="17"/>
        <v>0.44988161010260458</v>
      </c>
      <c r="H105" s="55">
        <f t="shared" si="17"/>
        <v>0.44499368875964457</v>
      </c>
      <c r="I105" s="56">
        <f t="shared" si="17"/>
        <v>0.46052627106950172</v>
      </c>
      <c r="J105" s="57">
        <f t="shared" si="17"/>
        <v>0.4290678601495948</v>
      </c>
      <c r="K105" s="55">
        <f t="shared" si="17"/>
        <v>0.44960404900862211</v>
      </c>
      <c r="L105" s="56">
        <f t="shared" si="17"/>
        <v>0.4286228976962787</v>
      </c>
      <c r="M105" s="57">
        <f t="shared" si="17"/>
        <v>0.45795896516569418</v>
      </c>
      <c r="N105" s="55">
        <f t="shared" si="17"/>
        <v>0.55274319332330002</v>
      </c>
      <c r="O105" s="56">
        <f t="shared" si="17"/>
        <v>0.52343487324322502</v>
      </c>
      <c r="P105" s="57">
        <f t="shared" si="17"/>
        <v>0.57943859152937849</v>
      </c>
      <c r="Q105" s="55">
        <f t="shared" si="17"/>
        <v>0.54743266551678382</v>
      </c>
      <c r="R105" s="56">
        <f t="shared" si="17"/>
        <v>0.54418543395232455</v>
      </c>
      <c r="S105" s="57">
        <f t="shared" si="17"/>
        <v>0.53524786780383793</v>
      </c>
      <c r="T105" s="55">
        <f t="shared" si="17"/>
        <v>0.52264763967637129</v>
      </c>
      <c r="U105" s="56">
        <f t="shared" si="17"/>
        <v>0.54124864208575629</v>
      </c>
      <c r="V105" s="57">
        <f t="shared" si="17"/>
        <v>0.50611960175026949</v>
      </c>
      <c r="W105" s="55">
        <f t="shared" si="17"/>
        <v>0.50973945409429278</v>
      </c>
      <c r="X105" s="56">
        <f t="shared" si="17"/>
        <v>0.52443384982121577</v>
      </c>
      <c r="Y105" s="57">
        <f t="shared" si="17"/>
        <v>0.49527433411071559</v>
      </c>
      <c r="AA105" s="127" t="s">
        <v>20</v>
      </c>
      <c r="AB105" s="55"/>
      <c r="AC105" s="56"/>
      <c r="AD105" s="57"/>
      <c r="AE105" s="55"/>
      <c r="AF105" s="56"/>
      <c r="AG105" s="57"/>
      <c r="AH105" s="55"/>
      <c r="AI105" s="56"/>
      <c r="AJ105" s="57"/>
      <c r="AK105" s="55"/>
      <c r="AL105" s="56"/>
      <c r="AM105" s="57"/>
      <c r="AN105" s="55"/>
      <c r="AO105" s="56"/>
      <c r="AP105" s="57"/>
      <c r="AQ105" s="40"/>
      <c r="AR105" s="107"/>
      <c r="AS105" s="158"/>
      <c r="AT105" s="55"/>
      <c r="AU105" s="56"/>
      <c r="AV105" s="57"/>
      <c r="AW105" s="55"/>
      <c r="AX105" s="56"/>
      <c r="AY105" s="57"/>
    </row>
    <row r="106" spans="1:53" s="91" customFormat="1" ht="15.95" customHeight="1" x14ac:dyDescent="0.25">
      <c r="A106" s="128" t="s">
        <v>21</v>
      </c>
      <c r="B106" s="58">
        <f t="shared" si="17"/>
        <v>0.47607318468589988</v>
      </c>
      <c r="C106" s="59">
        <f t="shared" si="17"/>
        <v>0.45444470042865714</v>
      </c>
      <c r="D106" s="60">
        <f t="shared" si="17"/>
        <v>0.49299833464831117</v>
      </c>
      <c r="E106" s="58">
        <f t="shared" si="17"/>
        <v>0.44842647763048654</v>
      </c>
      <c r="F106" s="59">
        <f t="shared" si="17"/>
        <v>0.43662945503902095</v>
      </c>
      <c r="G106" s="60">
        <f t="shared" si="17"/>
        <v>0.45828613389298234</v>
      </c>
      <c r="H106" s="58">
        <f t="shared" si="17"/>
        <v>0.44405594853192493</v>
      </c>
      <c r="I106" s="59">
        <f t="shared" si="17"/>
        <v>0.42803068257872001</v>
      </c>
      <c r="J106" s="60">
        <f t="shared" si="17"/>
        <v>0.45791464519133768</v>
      </c>
      <c r="K106" s="58">
        <f t="shared" si="17"/>
        <v>0.42644278767692889</v>
      </c>
      <c r="L106" s="59">
        <f t="shared" si="17"/>
        <v>0.43147236600318833</v>
      </c>
      <c r="M106" s="60">
        <f t="shared" si="17"/>
        <v>0.42040158345304568</v>
      </c>
      <c r="N106" s="58">
        <f t="shared" si="17"/>
        <v>0.44637863810011419</v>
      </c>
      <c r="O106" s="59">
        <f t="shared" si="17"/>
        <v>0.45495869401952649</v>
      </c>
      <c r="P106" s="60">
        <f t="shared" si="17"/>
        <v>0.43547383969524994</v>
      </c>
      <c r="Q106" s="58">
        <f t="shared" si="17"/>
        <v>0.43277421291605689</v>
      </c>
      <c r="R106" s="59">
        <f t="shared" si="17"/>
        <v>0.44405674846625764</v>
      </c>
      <c r="S106" s="60">
        <f t="shared" si="17"/>
        <v>0.415069733743887</v>
      </c>
      <c r="T106" s="58">
        <f t="shared" si="17"/>
        <v>0.41370909090909092</v>
      </c>
      <c r="U106" s="59">
        <f t="shared" si="17"/>
        <v>0.44280911468061263</v>
      </c>
      <c r="V106" s="60">
        <f t="shared" si="17"/>
        <v>0.38243494423791824</v>
      </c>
      <c r="W106" s="58">
        <f t="shared" si="17"/>
        <v>0.40711364918217713</v>
      </c>
      <c r="X106" s="59">
        <f t="shared" si="17"/>
        <v>0.4305449243666849</v>
      </c>
      <c r="Y106" s="60">
        <f t="shared" si="17"/>
        <v>0.3760068551842331</v>
      </c>
      <c r="AA106" s="128" t="s">
        <v>21</v>
      </c>
      <c r="AB106" s="58"/>
      <c r="AC106" s="59"/>
      <c r="AD106" s="60"/>
      <c r="AE106" s="58"/>
      <c r="AF106" s="59"/>
      <c r="AG106" s="60"/>
      <c r="AH106" s="58"/>
      <c r="AI106" s="59"/>
      <c r="AJ106" s="60"/>
      <c r="AK106" s="58"/>
      <c r="AL106" s="59"/>
      <c r="AM106" s="60"/>
      <c r="AN106" s="58"/>
      <c r="AO106" s="59"/>
      <c r="AP106" s="60"/>
      <c r="AQ106" s="45"/>
      <c r="AR106" s="46"/>
      <c r="AS106" s="159"/>
      <c r="AT106" s="58"/>
      <c r="AU106" s="59"/>
      <c r="AV106" s="60"/>
      <c r="AW106" s="58"/>
      <c r="AX106" s="59"/>
      <c r="AY106" s="60"/>
    </row>
    <row r="107" spans="1:53" s="91" customFormat="1" ht="15.95" customHeight="1" x14ac:dyDescent="0.25">
      <c r="A107" s="129" t="s">
        <v>22</v>
      </c>
      <c r="B107" s="164">
        <f t="shared" si="17"/>
        <v>0.31675703858185611</v>
      </c>
      <c r="C107" s="165">
        <f t="shared" si="17"/>
        <v>0.34493004095740903</v>
      </c>
      <c r="D107" s="166">
        <f t="shared" si="17"/>
        <v>0.31452139157388148</v>
      </c>
      <c r="E107" s="164">
        <f t="shared" si="17"/>
        <v>0.30186816563569785</v>
      </c>
      <c r="F107" s="165">
        <f t="shared" si="17"/>
        <v>0.30757206913349994</v>
      </c>
      <c r="G107" s="166">
        <f t="shared" si="17"/>
        <v>0.29383314327129073</v>
      </c>
      <c r="H107" s="164">
        <f t="shared" si="17"/>
        <v>0.30637231935317083</v>
      </c>
      <c r="I107" s="165">
        <f t="shared" si="17"/>
        <v>0.32489189411951752</v>
      </c>
      <c r="J107" s="166">
        <f t="shared" si="17"/>
        <v>0.30214587763636258</v>
      </c>
      <c r="K107" s="164">
        <f t="shared" si="17"/>
        <v>0.29293290341937167</v>
      </c>
      <c r="L107" s="165">
        <f t="shared" si="17"/>
        <v>0.31543967579835219</v>
      </c>
      <c r="M107" s="166">
        <f t="shared" si="17"/>
        <v>0.28315512108820662</v>
      </c>
      <c r="N107" s="164">
        <f t="shared" si="17"/>
        <v>0.34824266538611054</v>
      </c>
      <c r="O107" s="165">
        <f t="shared" si="17"/>
        <v>0.33162703149389405</v>
      </c>
      <c r="P107" s="166">
        <f t="shared" si="17"/>
        <v>0.35187969924812029</v>
      </c>
      <c r="Q107" s="164">
        <f t="shared" si="17"/>
        <v>0.30456423173803526</v>
      </c>
      <c r="R107" s="165">
        <f t="shared" si="17"/>
        <v>0.31103534679291012</v>
      </c>
      <c r="S107" s="166">
        <f t="shared" si="17"/>
        <v>0.30380052282324554</v>
      </c>
      <c r="T107" s="164">
        <f t="shared" si="17"/>
        <v>0.31341059602649007</v>
      </c>
      <c r="U107" s="165">
        <f t="shared" si="17"/>
        <v>0.30968113223633731</v>
      </c>
      <c r="V107" s="166">
        <f t="shared" si="17"/>
        <v>0.31400906973893861</v>
      </c>
      <c r="W107" s="164">
        <f t="shared" si="17"/>
        <v>0.30547999211511928</v>
      </c>
      <c r="X107" s="165">
        <f t="shared" si="17"/>
        <v>0.30338144746139095</v>
      </c>
      <c r="Y107" s="166">
        <f t="shared" si="17"/>
        <v>0.29556146451217019</v>
      </c>
      <c r="AA107" s="129" t="s">
        <v>22</v>
      </c>
      <c r="AB107" s="164"/>
      <c r="AC107" s="165"/>
      <c r="AD107" s="166"/>
      <c r="AE107" s="164"/>
      <c r="AF107" s="165"/>
      <c r="AG107" s="166"/>
      <c r="AH107" s="164"/>
      <c r="AI107" s="165"/>
      <c r="AJ107" s="166"/>
      <c r="AK107" s="164"/>
      <c r="AL107" s="165"/>
      <c r="AM107" s="166"/>
      <c r="AN107" s="164"/>
      <c r="AO107" s="165"/>
      <c r="AP107" s="166"/>
      <c r="AQ107" s="160"/>
      <c r="AR107" s="161"/>
      <c r="AS107" s="162"/>
      <c r="AT107" s="164"/>
      <c r="AU107" s="165"/>
      <c r="AV107" s="166"/>
      <c r="AW107" s="164"/>
      <c r="AX107" s="165"/>
      <c r="AY107" s="166"/>
    </row>
    <row r="108" spans="1:53" s="91" customFormat="1" ht="15.95" customHeight="1" x14ac:dyDescent="0.25">
      <c r="A108" s="139"/>
      <c r="B108" s="140"/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AA108" s="140"/>
      <c r="AB108" s="140"/>
      <c r="AC108" s="140"/>
      <c r="AD108" s="140"/>
      <c r="AE108" s="140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0"/>
    </row>
    <row r="110" spans="1:53" s="91" customFormat="1" ht="15.95" customHeight="1" x14ac:dyDescent="0.25">
      <c r="A110" s="123" t="s">
        <v>32</v>
      </c>
      <c r="H110" s="143"/>
      <c r="O110" s="143"/>
      <c r="AA110" s="123" t="s">
        <v>33</v>
      </c>
      <c r="AH110" s="143"/>
      <c r="AO110" s="143"/>
    </row>
    <row r="111" spans="1:53" s="91" customFormat="1" ht="15.95" customHeight="1" x14ac:dyDescent="0.25">
      <c r="B111" s="124">
        <v>2013</v>
      </c>
      <c r="E111" s="124">
        <v>2014</v>
      </c>
      <c r="H111" s="124">
        <v>2015</v>
      </c>
      <c r="K111" s="124">
        <v>2016</v>
      </c>
      <c r="N111" s="124">
        <v>2017</v>
      </c>
      <c r="Q111" s="124">
        <v>2018</v>
      </c>
      <c r="T111" s="124">
        <v>2019</v>
      </c>
      <c r="W111" s="124">
        <v>2020</v>
      </c>
      <c r="AB111" s="124">
        <v>2013</v>
      </c>
      <c r="AE111" s="124">
        <v>2014</v>
      </c>
      <c r="AH111" s="124">
        <v>2015</v>
      </c>
      <c r="AK111" s="124">
        <v>2016</v>
      </c>
      <c r="AN111" s="124">
        <v>2017</v>
      </c>
      <c r="AQ111" s="124">
        <v>2018</v>
      </c>
      <c r="AT111" s="124">
        <v>2019</v>
      </c>
      <c r="AW111" s="124">
        <v>2020</v>
      </c>
    </row>
    <row r="112" spans="1:53" s="91" customFormat="1" ht="15.95" customHeight="1" x14ac:dyDescent="0.25">
      <c r="B112" s="16" t="s">
        <v>7</v>
      </c>
      <c r="C112" s="17" t="s">
        <v>17</v>
      </c>
      <c r="D112" s="18" t="s">
        <v>18</v>
      </c>
      <c r="E112" s="16" t="s">
        <v>7</v>
      </c>
      <c r="F112" s="17" t="s">
        <v>17</v>
      </c>
      <c r="G112" s="18" t="s">
        <v>18</v>
      </c>
      <c r="H112" s="16" t="s">
        <v>7</v>
      </c>
      <c r="I112" s="17" t="s">
        <v>17</v>
      </c>
      <c r="J112" s="18" t="s">
        <v>18</v>
      </c>
      <c r="K112" s="16" t="s">
        <v>7</v>
      </c>
      <c r="L112" s="17" t="s">
        <v>17</v>
      </c>
      <c r="M112" s="18" t="s">
        <v>18</v>
      </c>
      <c r="N112" s="16" t="s">
        <v>7</v>
      </c>
      <c r="O112" s="17" t="s">
        <v>17</v>
      </c>
      <c r="P112" s="18" t="s">
        <v>18</v>
      </c>
      <c r="Q112" s="16" t="s">
        <v>7</v>
      </c>
      <c r="R112" s="17" t="s">
        <v>17</v>
      </c>
      <c r="S112" s="18" t="s">
        <v>18</v>
      </c>
      <c r="T112" s="16" t="s">
        <v>7</v>
      </c>
      <c r="U112" s="17" t="s">
        <v>17</v>
      </c>
      <c r="V112" s="18" t="s">
        <v>18</v>
      </c>
      <c r="W112" s="16" t="s">
        <v>7</v>
      </c>
      <c r="X112" s="17" t="s">
        <v>17</v>
      </c>
      <c r="Y112" s="18" t="s">
        <v>18</v>
      </c>
      <c r="AB112" s="16" t="s">
        <v>7</v>
      </c>
      <c r="AC112" s="17" t="s">
        <v>17</v>
      </c>
      <c r="AD112" s="18" t="s">
        <v>18</v>
      </c>
      <c r="AE112" s="16" t="s">
        <v>7</v>
      </c>
      <c r="AF112" s="17" t="s">
        <v>17</v>
      </c>
      <c r="AG112" s="18" t="s">
        <v>18</v>
      </c>
      <c r="AH112" s="16" t="s">
        <v>7</v>
      </c>
      <c r="AI112" s="17" t="s">
        <v>17</v>
      </c>
      <c r="AJ112" s="18" t="s">
        <v>18</v>
      </c>
      <c r="AK112" s="16" t="s">
        <v>7</v>
      </c>
      <c r="AL112" s="17" t="s">
        <v>17</v>
      </c>
      <c r="AM112" s="18" t="s">
        <v>18</v>
      </c>
      <c r="AN112" s="16" t="s">
        <v>7</v>
      </c>
      <c r="AO112" s="17" t="s">
        <v>17</v>
      </c>
      <c r="AP112" s="18" t="s">
        <v>18</v>
      </c>
      <c r="AQ112" s="16" t="s">
        <v>7</v>
      </c>
      <c r="AR112" s="17" t="s">
        <v>17</v>
      </c>
      <c r="AS112" s="17" t="s">
        <v>18</v>
      </c>
      <c r="AT112" s="16" t="s">
        <v>7</v>
      </c>
      <c r="AU112" s="17" t="s">
        <v>17</v>
      </c>
      <c r="AV112" s="18" t="s">
        <v>18</v>
      </c>
      <c r="AW112" s="16" t="s">
        <v>7</v>
      </c>
      <c r="AX112" s="17" t="s">
        <v>17</v>
      </c>
      <c r="AY112" s="18" t="s">
        <v>18</v>
      </c>
    </row>
    <row r="113" spans="1:53" s="91" customFormat="1" ht="15.95" customHeight="1" x14ac:dyDescent="0.25">
      <c r="A113" s="125" t="s">
        <v>19</v>
      </c>
      <c r="B113" s="36">
        <f t="shared" ref="B113:G118" si="25">B69/B80</f>
        <v>0.11560443659206909</v>
      </c>
      <c r="C113" s="50">
        <f t="shared" si="25"/>
        <v>0.12889666601676741</v>
      </c>
      <c r="D113" s="51">
        <f t="shared" si="25"/>
        <v>5.618360119858349E-2</v>
      </c>
      <c r="E113" s="36">
        <f t="shared" si="25"/>
        <v>0.12298941221765913</v>
      </c>
      <c r="F113" s="50">
        <f t="shared" si="25"/>
        <v>0.13756982599273376</v>
      </c>
      <c r="G113" s="51">
        <f t="shared" si="25"/>
        <v>5.8790408055113937E-2</v>
      </c>
      <c r="H113" s="36"/>
      <c r="I113" s="50"/>
      <c r="J113" s="51"/>
      <c r="K113" s="36"/>
      <c r="L113" s="50"/>
      <c r="M113" s="51"/>
      <c r="N113" s="36">
        <f t="shared" ref="N113:Y118" si="26">N69/N80</f>
        <v>0.12497520333267209</v>
      </c>
      <c r="O113" s="50">
        <f t="shared" si="26"/>
        <v>0.14937189217482336</v>
      </c>
      <c r="P113" s="51">
        <f t="shared" si="26"/>
        <v>7.6012932517025525E-2</v>
      </c>
      <c r="Q113" s="36">
        <f t="shared" si="26"/>
        <v>0.12958700933384479</v>
      </c>
      <c r="R113" s="50">
        <f t="shared" si="26"/>
        <v>0.15254775049178249</v>
      </c>
      <c r="S113" s="51">
        <f t="shared" si="26"/>
        <v>8.750492707922744E-2</v>
      </c>
      <c r="T113" s="36">
        <f t="shared" si="26"/>
        <v>0.15257089435961357</v>
      </c>
      <c r="U113" s="50">
        <f t="shared" si="26"/>
        <v>0.17710383858267717</v>
      </c>
      <c r="V113" s="51">
        <f t="shared" si="26"/>
        <v>0.10888362262217383</v>
      </c>
      <c r="W113" s="36">
        <f t="shared" si="26"/>
        <v>0.14671626318677969</v>
      </c>
      <c r="X113" s="50">
        <f t="shared" si="26"/>
        <v>0.1700937950937951</v>
      </c>
      <c r="Y113" s="51">
        <f t="shared" si="26"/>
        <v>0.10933182617432806</v>
      </c>
      <c r="AA113" s="125" t="s">
        <v>19</v>
      </c>
      <c r="AB113" s="36"/>
      <c r="AC113" s="50">
        <f t="shared" ref="AC113:AD115" si="27">AC69/AC80</f>
        <v>8.8191330343796712E-2</v>
      </c>
      <c r="AD113" s="51">
        <f t="shared" si="27"/>
        <v>9.1255788613456817E-2</v>
      </c>
      <c r="AE113" s="36"/>
      <c r="AF113" s="50">
        <f t="shared" ref="AF113:AG115" si="28">AF69/AF80</f>
        <v>9.2102747147683087E-2</v>
      </c>
      <c r="AG113" s="51">
        <f t="shared" si="28"/>
        <v>9.4859565447800748E-2</v>
      </c>
      <c r="AH113" s="36"/>
      <c r="AI113" s="50">
        <f t="shared" ref="AI113:AJ115" si="29">AI69/AI80</f>
        <v>0.10640814985211962</v>
      </c>
      <c r="AJ113" s="51">
        <f t="shared" si="29"/>
        <v>0.1063844600710158</v>
      </c>
      <c r="AK113" s="36"/>
      <c r="AL113" s="50">
        <f t="shared" ref="AL113:AM115" si="30">AL69/AL80</f>
        <v>0.10777256818331903</v>
      </c>
      <c r="AM113" s="51">
        <f t="shared" si="30"/>
        <v>0.10929118088834848</v>
      </c>
      <c r="AN113" s="36"/>
      <c r="AO113" s="50">
        <f t="shared" ref="AO113:AP115" si="31">AO69/AO80</f>
        <v>0.12392043967547763</v>
      </c>
      <c r="AP113" s="51">
        <f t="shared" si="31"/>
        <v>0.12636720093554379</v>
      </c>
      <c r="AQ113" s="24"/>
      <c r="AR113" s="50">
        <f t="shared" ref="AR113:AV115" si="32">AR69/AR80</f>
        <v>0.11922965891771606</v>
      </c>
      <c r="AS113" s="51">
        <f t="shared" si="32"/>
        <v>0.11989189712114541</v>
      </c>
      <c r="AT113" s="36"/>
      <c r="AU113" s="50">
        <f t="shared" si="32"/>
        <v>0.11275836614173228</v>
      </c>
      <c r="AV113" s="51">
        <f t="shared" si="32"/>
        <v>0.11503234484083777</v>
      </c>
      <c r="AW113" s="36"/>
      <c r="AX113" s="50">
        <f t="shared" ref="AX113:AY115" si="33">AX69/AX80</f>
        <v>0.13419913419913421</v>
      </c>
      <c r="AY113" s="51">
        <f t="shared" si="33"/>
        <v>0.1359583019341874</v>
      </c>
      <c r="AZ113" s="163"/>
      <c r="BA113" s="163"/>
    </row>
    <row r="114" spans="1:53" s="91" customFormat="1" ht="15.95" customHeight="1" x14ac:dyDescent="0.25">
      <c r="A114" s="126" t="s">
        <v>9</v>
      </c>
      <c r="B114" s="52">
        <f t="shared" si="25"/>
        <v>0.19923472294148112</v>
      </c>
      <c r="C114" s="53">
        <f t="shared" si="25"/>
        <v>0.20145284205796449</v>
      </c>
      <c r="D114" s="54">
        <f t="shared" si="25"/>
        <v>0.19847902390105299</v>
      </c>
      <c r="E114" s="52">
        <f t="shared" si="25"/>
        <v>0.21155918761277329</v>
      </c>
      <c r="F114" s="53">
        <f t="shared" si="25"/>
        <v>0.20835146789790049</v>
      </c>
      <c r="G114" s="54">
        <f t="shared" si="25"/>
        <v>0.21514515215280028</v>
      </c>
      <c r="H114" s="52"/>
      <c r="I114" s="53"/>
      <c r="J114" s="54"/>
      <c r="K114" s="52"/>
      <c r="L114" s="53"/>
      <c r="M114" s="54"/>
      <c r="N114" s="52">
        <f t="shared" si="26"/>
        <v>0.24991080277502478</v>
      </c>
      <c r="O114" s="53">
        <f t="shared" si="26"/>
        <v>0.24995913697286695</v>
      </c>
      <c r="P114" s="54">
        <f t="shared" si="26"/>
        <v>0.25064114832535883</v>
      </c>
      <c r="Q114" s="52">
        <f t="shared" si="26"/>
        <v>0.25784426543920214</v>
      </c>
      <c r="R114" s="53">
        <f t="shared" si="26"/>
        <v>0.25143082691928165</v>
      </c>
      <c r="S114" s="54">
        <f t="shared" si="26"/>
        <v>0.26252586461720367</v>
      </c>
      <c r="T114" s="52">
        <f t="shared" si="26"/>
        <v>0.25838702510553213</v>
      </c>
      <c r="U114" s="53">
        <f t="shared" si="26"/>
        <v>0.2525064560230898</v>
      </c>
      <c r="V114" s="54">
        <f t="shared" si="26"/>
        <v>0.26501563567089609</v>
      </c>
      <c r="W114" s="52">
        <f t="shared" si="26"/>
        <v>0.25099018733273865</v>
      </c>
      <c r="X114" s="53">
        <f t="shared" si="26"/>
        <v>0.24185637947441621</v>
      </c>
      <c r="Y114" s="54">
        <f t="shared" si="26"/>
        <v>0.26118885963696825</v>
      </c>
      <c r="AA114" s="126" t="s">
        <v>9</v>
      </c>
      <c r="AB114" s="52"/>
      <c r="AC114" s="53">
        <f t="shared" si="27"/>
        <v>8.8025162884745003E-2</v>
      </c>
      <c r="AD114" s="54">
        <f t="shared" si="27"/>
        <v>9.4225305030920942E-2</v>
      </c>
      <c r="AE114" s="52"/>
      <c r="AF114" s="53">
        <f t="shared" si="28"/>
        <v>9.0600226500566247E-2</v>
      </c>
      <c r="AG114" s="54">
        <f t="shared" si="28"/>
        <v>9.6633214632567174E-2</v>
      </c>
      <c r="AH114" s="52"/>
      <c r="AI114" s="53">
        <f t="shared" si="29"/>
        <v>0.10295322267730114</v>
      </c>
      <c r="AJ114" s="54">
        <f t="shared" si="29"/>
        <v>0.10928961748633879</v>
      </c>
      <c r="AK114" s="52"/>
      <c r="AL114" s="53">
        <f t="shared" si="30"/>
        <v>0.10259111017484727</v>
      </c>
      <c r="AM114" s="54">
        <f t="shared" si="30"/>
        <v>0.10854565778822804</v>
      </c>
      <c r="AN114" s="52"/>
      <c r="AO114" s="53">
        <f t="shared" si="31"/>
        <v>0.11511114743380189</v>
      </c>
      <c r="AP114" s="54">
        <f t="shared" si="31"/>
        <v>0.12076555023923445</v>
      </c>
      <c r="AQ114" s="31"/>
      <c r="AR114" s="53">
        <f t="shared" si="32"/>
        <v>0.11104484199185241</v>
      </c>
      <c r="AS114" s="54">
        <f t="shared" si="32"/>
        <v>0.1167000524403201</v>
      </c>
      <c r="AT114" s="52"/>
      <c r="AU114" s="53">
        <f t="shared" si="32"/>
        <v>0.10341029925565852</v>
      </c>
      <c r="AV114" s="54">
        <f t="shared" si="32"/>
        <v>0.10944969627259983</v>
      </c>
      <c r="AW114" s="52"/>
      <c r="AX114" s="53">
        <f t="shared" si="33"/>
        <v>0.12220920869628871</v>
      </c>
      <c r="AY114" s="54">
        <f t="shared" si="33"/>
        <v>0.12979769987529444</v>
      </c>
      <c r="AZ114" s="163"/>
      <c r="BA114" s="163"/>
    </row>
    <row r="115" spans="1:53" s="91" customFormat="1" ht="15.95" customHeight="1" x14ac:dyDescent="0.25">
      <c r="A115" s="125" t="s">
        <v>10</v>
      </c>
      <c r="B115" s="36">
        <f t="shared" si="25"/>
        <v>0.42162813325302323</v>
      </c>
      <c r="C115" s="50">
        <f t="shared" si="25"/>
        <v>0.39916924776105067</v>
      </c>
      <c r="D115" s="51">
        <f t="shared" si="25"/>
        <v>0.42741417293923262</v>
      </c>
      <c r="E115" s="36">
        <f t="shared" si="25"/>
        <v>0.42818338864390598</v>
      </c>
      <c r="F115" s="50">
        <f t="shared" si="25"/>
        <v>0.39771520287015838</v>
      </c>
      <c r="G115" s="51">
        <f t="shared" si="25"/>
        <v>0.43895924162139205</v>
      </c>
      <c r="H115" s="36"/>
      <c r="I115" s="50"/>
      <c r="J115" s="51"/>
      <c r="K115" s="36"/>
      <c r="L115" s="50"/>
      <c r="M115" s="51"/>
      <c r="N115" s="36">
        <f t="shared" si="26"/>
        <v>0.44349455975130292</v>
      </c>
      <c r="O115" s="50">
        <f t="shared" si="26"/>
        <v>0.43715532537284801</v>
      </c>
      <c r="P115" s="51">
        <f t="shared" si="26"/>
        <v>0.44335494872888009</v>
      </c>
      <c r="Q115" s="36">
        <f t="shared" si="26"/>
        <v>0.42397939304731808</v>
      </c>
      <c r="R115" s="50">
        <f t="shared" si="26"/>
        <v>0.40877998289905942</v>
      </c>
      <c r="S115" s="51">
        <f t="shared" si="26"/>
        <v>0.42856840187292106</v>
      </c>
      <c r="T115" s="36">
        <f t="shared" si="26"/>
        <v>0.41256104875332017</v>
      </c>
      <c r="U115" s="50">
        <f t="shared" si="26"/>
        <v>0.38002375989061482</v>
      </c>
      <c r="V115" s="51">
        <f t="shared" si="26"/>
        <v>0.42215756865371734</v>
      </c>
      <c r="W115" s="36">
        <f t="shared" si="26"/>
        <v>0.40255977320576158</v>
      </c>
      <c r="X115" s="50">
        <f t="shared" si="26"/>
        <v>0.34598088813940414</v>
      </c>
      <c r="Y115" s="51">
        <f t="shared" si="26"/>
        <v>0.42366552399608226</v>
      </c>
      <c r="AA115" s="125" t="s">
        <v>10</v>
      </c>
      <c r="AB115" s="36"/>
      <c r="AC115" s="50">
        <f t="shared" si="27"/>
        <v>0.15882734279334437</v>
      </c>
      <c r="AD115" s="51">
        <f t="shared" si="27"/>
        <v>0.20401138241233707</v>
      </c>
      <c r="AE115" s="36"/>
      <c r="AF115" s="50">
        <f t="shared" si="28"/>
        <v>0.15896806476738973</v>
      </c>
      <c r="AG115" s="51">
        <f t="shared" si="28"/>
        <v>0.21005209381358017</v>
      </c>
      <c r="AH115" s="36"/>
      <c r="AI115" s="50">
        <f t="shared" si="29"/>
        <v>0.20048463789319679</v>
      </c>
      <c r="AJ115" s="51">
        <f t="shared" si="29"/>
        <v>0.22587995312703441</v>
      </c>
      <c r="AK115" s="36"/>
      <c r="AL115" s="50">
        <f t="shared" si="30"/>
        <v>0.19182269774551011</v>
      </c>
      <c r="AM115" s="51">
        <f t="shared" si="30"/>
        <v>0.23251550742864452</v>
      </c>
      <c r="AN115" s="36"/>
      <c r="AO115" s="50">
        <f t="shared" si="31"/>
        <v>0.22399654725938714</v>
      </c>
      <c r="AP115" s="51">
        <f t="shared" si="31"/>
        <v>0.24704377678551395</v>
      </c>
      <c r="AQ115" s="24"/>
      <c r="AR115" s="50">
        <f t="shared" si="32"/>
        <v>0.224882119277827</v>
      </c>
      <c r="AS115" s="51">
        <f t="shared" si="32"/>
        <v>0.25215896469038401</v>
      </c>
      <c r="AT115" s="36"/>
      <c r="AU115" s="50">
        <f t="shared" si="32"/>
        <v>0.22228946719566045</v>
      </c>
      <c r="AV115" s="51">
        <f t="shared" si="32"/>
        <v>0.24953951774949765</v>
      </c>
      <c r="AW115" s="36"/>
      <c r="AX115" s="50">
        <f t="shared" si="33"/>
        <v>0.23513642063389112</v>
      </c>
      <c r="AY115" s="51">
        <f t="shared" si="33"/>
        <v>0.25691723800195887</v>
      </c>
      <c r="AZ115" s="163"/>
      <c r="BA115" s="163"/>
    </row>
    <row r="116" spans="1:53" s="91" customFormat="1" ht="15.95" customHeight="1" x14ac:dyDescent="0.25">
      <c r="A116" s="127" t="s">
        <v>20</v>
      </c>
      <c r="B116" s="55">
        <f t="shared" si="25"/>
        <v>4.4447083860309045E-2</v>
      </c>
      <c r="C116" s="56">
        <f t="shared" si="25"/>
        <v>3.6181002547598241E-2</v>
      </c>
      <c r="D116" s="57">
        <f t="shared" si="25"/>
        <v>5.3320904122271577E-2</v>
      </c>
      <c r="E116" s="55">
        <f t="shared" si="25"/>
        <v>4.7703269603930579E-2</v>
      </c>
      <c r="F116" s="56">
        <f t="shared" si="25"/>
        <v>5.4156103491329113E-2</v>
      </c>
      <c r="G116" s="57">
        <f t="shared" si="25"/>
        <v>3.9781551544160708E-2</v>
      </c>
      <c r="H116" s="55"/>
      <c r="I116" s="56"/>
      <c r="J116" s="57"/>
      <c r="K116" s="55"/>
      <c r="L116" s="56"/>
      <c r="M116" s="57"/>
      <c r="N116" s="55">
        <f t="shared" si="26"/>
        <v>6.8066766999589551E-2</v>
      </c>
      <c r="O116" s="56">
        <f t="shared" si="26"/>
        <v>4.3910967655167776E-2</v>
      </c>
      <c r="P116" s="57">
        <f t="shared" si="26"/>
        <v>8.7039524853284311E-2</v>
      </c>
      <c r="Q116" s="55">
        <f t="shared" si="26"/>
        <v>6.4216531776568928E-2</v>
      </c>
      <c r="R116" s="56">
        <f t="shared" si="26"/>
        <v>8.3497958646121431E-2</v>
      </c>
      <c r="S116" s="57">
        <f t="shared" si="26"/>
        <v>4.2044243070362475E-2</v>
      </c>
      <c r="T116" s="55">
        <f t="shared" si="26"/>
        <v>6.8802955978849459E-2</v>
      </c>
      <c r="U116" s="56">
        <f t="shared" si="26"/>
        <v>8.62035912837881E-2</v>
      </c>
      <c r="V116" s="57">
        <f t="shared" si="26"/>
        <v>4.7181178261145283E-2</v>
      </c>
      <c r="W116" s="55">
        <f t="shared" si="26"/>
        <v>6.892059553349876E-2</v>
      </c>
      <c r="X116" s="56">
        <f t="shared" si="26"/>
        <v>7.7912301612194965E-2</v>
      </c>
      <c r="Y116" s="57">
        <f t="shared" si="26"/>
        <v>6.0083466306615929E-2</v>
      </c>
      <c r="AA116" s="127" t="s">
        <v>20</v>
      </c>
      <c r="AB116" s="55"/>
      <c r="AC116" s="56"/>
      <c r="AD116" s="57"/>
      <c r="AE116" s="55"/>
      <c r="AF116" s="56"/>
      <c r="AG116" s="57"/>
      <c r="AH116" s="55"/>
      <c r="AI116" s="56"/>
      <c r="AJ116" s="57"/>
      <c r="AK116" s="55"/>
      <c r="AL116" s="56"/>
      <c r="AM116" s="57"/>
      <c r="AN116" s="55"/>
      <c r="AO116" s="56"/>
      <c r="AP116" s="57"/>
      <c r="AQ116" s="40"/>
      <c r="AR116" s="107"/>
      <c r="AS116" s="158"/>
      <c r="AT116" s="55"/>
      <c r="AU116" s="56"/>
      <c r="AV116" s="57"/>
      <c r="AW116" s="55"/>
      <c r="AX116" s="56"/>
      <c r="AY116" s="57"/>
    </row>
    <row r="117" spans="1:53" s="91" customFormat="1" ht="15.95" customHeight="1" x14ac:dyDescent="0.25">
      <c r="A117" s="128" t="s">
        <v>21</v>
      </c>
      <c r="B117" s="58">
        <f t="shared" si="25"/>
        <v>0.1415462148076615</v>
      </c>
      <c r="C117" s="59">
        <f t="shared" si="25"/>
        <v>0.13744606878063081</v>
      </c>
      <c r="D117" s="60">
        <f t="shared" si="25"/>
        <v>0.14294016140438776</v>
      </c>
      <c r="E117" s="58">
        <f t="shared" si="25"/>
        <v>0.14249638286649249</v>
      </c>
      <c r="F117" s="59">
        <f t="shared" si="25"/>
        <v>0.14170996775229072</v>
      </c>
      <c r="G117" s="60">
        <f t="shared" si="25"/>
        <v>0.14096302929133053</v>
      </c>
      <c r="H117" s="58"/>
      <c r="I117" s="59"/>
      <c r="J117" s="60"/>
      <c r="K117" s="58"/>
      <c r="L117" s="59"/>
      <c r="M117" s="60"/>
      <c r="N117" s="58">
        <f t="shared" si="26"/>
        <v>0.14965932810838486</v>
      </c>
      <c r="O117" s="59">
        <f t="shared" si="26"/>
        <v>0.16083639669552155</v>
      </c>
      <c r="P117" s="60">
        <f t="shared" si="26"/>
        <v>0.13783720749436368</v>
      </c>
      <c r="Q117" s="58">
        <f t="shared" si="26"/>
        <v>0.15452737438553041</v>
      </c>
      <c r="R117" s="59">
        <f t="shared" si="26"/>
        <v>0.1905674846625767</v>
      </c>
      <c r="S117" s="60">
        <f t="shared" si="26"/>
        <v>0.12736823039304473</v>
      </c>
      <c r="T117" s="58">
        <f t="shared" si="26"/>
        <v>0.16774545454545456</v>
      </c>
      <c r="U117" s="59">
        <f t="shared" si="26"/>
        <v>0.19178184534927156</v>
      </c>
      <c r="V117" s="60">
        <f t="shared" si="26"/>
        <v>0.15184443808979126</v>
      </c>
      <c r="W117" s="58">
        <f t="shared" si="26"/>
        <v>0.14925267907501411</v>
      </c>
      <c r="X117" s="59">
        <f t="shared" si="26"/>
        <v>0.1601239292874066</v>
      </c>
      <c r="Y117" s="60">
        <f t="shared" si="26"/>
        <v>0.14087403598971723</v>
      </c>
      <c r="AA117" s="128" t="s">
        <v>21</v>
      </c>
      <c r="AB117" s="58"/>
      <c r="AC117" s="59"/>
      <c r="AD117" s="60"/>
      <c r="AE117" s="58"/>
      <c r="AF117" s="59"/>
      <c r="AG117" s="60"/>
      <c r="AH117" s="58"/>
      <c r="AI117" s="59"/>
      <c r="AJ117" s="60"/>
      <c r="AK117" s="58"/>
      <c r="AL117" s="59"/>
      <c r="AM117" s="60"/>
      <c r="AN117" s="58"/>
      <c r="AO117" s="59"/>
      <c r="AP117" s="60"/>
      <c r="AQ117" s="45"/>
      <c r="AR117" s="46"/>
      <c r="AS117" s="159"/>
      <c r="AT117" s="58"/>
      <c r="AU117" s="59"/>
      <c r="AV117" s="60"/>
      <c r="AW117" s="58"/>
      <c r="AX117" s="59"/>
      <c r="AY117" s="60"/>
    </row>
    <row r="118" spans="1:53" s="91" customFormat="1" ht="15.95" customHeight="1" x14ac:dyDescent="0.25">
      <c r="A118" s="129" t="s">
        <v>22</v>
      </c>
      <c r="B118" s="164">
        <f t="shared" si="25"/>
        <v>0.46359061522419182</v>
      </c>
      <c r="C118" s="165">
        <f t="shared" si="25"/>
        <v>0.44991997916617338</v>
      </c>
      <c r="D118" s="166">
        <f t="shared" si="25"/>
        <v>0.47140319752029036</v>
      </c>
      <c r="E118" s="164">
        <f t="shared" si="25"/>
        <v>0.4780325950012147</v>
      </c>
      <c r="F118" s="165">
        <f t="shared" si="25"/>
        <v>0.38616701273496135</v>
      </c>
      <c r="G118" s="166">
        <f t="shared" si="25"/>
        <v>0.51572604506861108</v>
      </c>
      <c r="H118" s="164"/>
      <c r="I118" s="165"/>
      <c r="J118" s="166"/>
      <c r="K118" s="164"/>
      <c r="L118" s="165"/>
      <c r="M118" s="166"/>
      <c r="N118" s="164">
        <f t="shared" si="26"/>
        <v>0.30292012531156387</v>
      </c>
      <c r="O118" s="165">
        <f t="shared" si="26"/>
        <v>0.25849325130841977</v>
      </c>
      <c r="P118" s="166">
        <f t="shared" si="26"/>
        <v>0.3245386192754614</v>
      </c>
      <c r="Q118" s="164">
        <f t="shared" si="26"/>
        <v>0.34438287153652392</v>
      </c>
      <c r="R118" s="165">
        <f t="shared" si="26"/>
        <v>0.33631826490583089</v>
      </c>
      <c r="S118" s="166">
        <f t="shared" si="26"/>
        <v>0.34832093303840739</v>
      </c>
      <c r="T118" s="164">
        <f t="shared" si="26"/>
        <v>0.32243377483443708</v>
      </c>
      <c r="U118" s="165">
        <f t="shared" si="26"/>
        <v>0.29808594083042034</v>
      </c>
      <c r="V118" s="166">
        <f t="shared" si="26"/>
        <v>0.34591657474363691</v>
      </c>
      <c r="W118" s="164">
        <f t="shared" si="26"/>
        <v>0.30228661541494184</v>
      </c>
      <c r="X118" s="165">
        <f t="shared" si="26"/>
        <v>0.29346926415665692</v>
      </c>
      <c r="Y118" s="166">
        <f t="shared" si="26"/>
        <v>0.30822439985868089</v>
      </c>
      <c r="AA118" s="129" t="s">
        <v>22</v>
      </c>
      <c r="AB118" s="164"/>
      <c r="AC118" s="165"/>
      <c r="AD118" s="166"/>
      <c r="AE118" s="164"/>
      <c r="AF118" s="165"/>
      <c r="AG118" s="166"/>
      <c r="AH118" s="164"/>
      <c r="AI118" s="165"/>
      <c r="AJ118" s="166"/>
      <c r="AK118" s="164"/>
      <c r="AL118" s="165"/>
      <c r="AM118" s="166"/>
      <c r="AN118" s="164"/>
      <c r="AO118" s="165"/>
      <c r="AP118" s="166"/>
      <c r="AQ118" s="160"/>
      <c r="AR118" s="161"/>
      <c r="AS118" s="162"/>
      <c r="AT118" s="164"/>
      <c r="AU118" s="165"/>
      <c r="AV118" s="166"/>
      <c r="AW118" s="164"/>
      <c r="AX118" s="165"/>
      <c r="AY118" s="166"/>
    </row>
    <row r="119" spans="1:53" s="91" customFormat="1" ht="15.95" customHeight="1" x14ac:dyDescent="0.25">
      <c r="A119" s="139"/>
      <c r="B119" s="140"/>
      <c r="C119" s="140"/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  <c r="O119" s="140"/>
      <c r="P119" s="140"/>
      <c r="Q119" s="140"/>
      <c r="R119" s="140"/>
      <c r="S119" s="140"/>
      <c r="T119" s="140"/>
      <c r="U119" s="140"/>
      <c r="V119" s="140"/>
      <c r="W119" s="140"/>
      <c r="X119" s="140"/>
      <c r="Y119" s="140"/>
      <c r="AA119" s="140"/>
      <c r="AB119" s="140"/>
      <c r="AC119" s="140"/>
      <c r="AD119" s="140"/>
      <c r="AE119" s="140"/>
      <c r="AF119" s="140"/>
      <c r="AG119" s="140"/>
      <c r="AH119" s="140"/>
      <c r="AI119" s="140"/>
      <c r="AJ119" s="140"/>
      <c r="AK119" s="140"/>
      <c r="AL119" s="140"/>
      <c r="AM119" s="140"/>
      <c r="AN119" s="140"/>
      <c r="AO119" s="140"/>
      <c r="AP119" s="140"/>
      <c r="AQ119" s="140"/>
      <c r="AR119" s="140"/>
      <c r="AS119" s="140"/>
      <c r="AT119" s="140"/>
      <c r="AU119" s="140"/>
      <c r="AV119" s="140"/>
      <c r="AW119" s="140"/>
      <c r="AX119" s="140"/>
      <c r="AY119" s="140"/>
    </row>
    <row r="124" spans="1:53" ht="15" customHeight="1" x14ac:dyDescent="0.25">
      <c r="Q124" s="171"/>
      <c r="R124" s="171"/>
      <c r="S124" s="171"/>
      <c r="T124" s="171"/>
      <c r="U124" s="171"/>
      <c r="V124" s="171"/>
      <c r="W124" s="171"/>
      <c r="X124" s="171"/>
      <c r="Y124" s="171"/>
    </row>
    <row r="125" spans="1:53" ht="15" customHeight="1" x14ac:dyDescent="0.25">
      <c r="Q125" s="171"/>
      <c r="R125" s="171"/>
      <c r="S125" s="171"/>
      <c r="T125" s="171"/>
      <c r="U125" s="171"/>
      <c r="V125" s="171"/>
      <c r="W125" s="171"/>
      <c r="X125" s="171"/>
      <c r="Y125" s="171"/>
    </row>
    <row r="126" spans="1:53" ht="15" customHeight="1" x14ac:dyDescent="0.25">
      <c r="Q126" s="171"/>
      <c r="R126" s="171"/>
      <c r="S126" s="171"/>
      <c r="T126" s="171"/>
      <c r="U126" s="171"/>
      <c r="V126" s="171"/>
      <c r="W126" s="171"/>
      <c r="X126" s="171"/>
      <c r="Y126" s="171"/>
    </row>
  </sheetData>
  <mergeCells count="6">
    <mergeCell ref="D30:G30"/>
    <mergeCell ref="H30:K30"/>
    <mergeCell ref="D3:G3"/>
    <mergeCell ref="H3:K3"/>
    <mergeCell ref="D17:G17"/>
    <mergeCell ref="H17:K17"/>
  </mergeCell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6"/>
  <sheetViews>
    <sheetView showGridLines="0" workbookViewId="0">
      <selection activeCell="A13" sqref="A13"/>
    </sheetView>
  </sheetViews>
  <sheetFormatPr defaultColWidth="8.85546875" defaultRowHeight="15" customHeight="1" x14ac:dyDescent="0.25"/>
  <cols>
    <col min="1" max="1" width="15.7109375" style="61" customWidth="1"/>
    <col min="2" max="2" width="9.42578125" style="61" customWidth="1"/>
    <col min="3" max="3" width="8.85546875" style="61" customWidth="1"/>
    <col min="4" max="4" width="11.42578125" style="61" customWidth="1"/>
    <col min="5" max="5" width="13.28515625" style="61" customWidth="1"/>
    <col min="6" max="6" width="11.42578125" style="61" customWidth="1"/>
    <col min="7" max="7" width="15.7109375" style="61" customWidth="1"/>
    <col min="8" max="8" width="10.28515625" style="61" customWidth="1"/>
    <col min="9" max="9" width="12" style="61" customWidth="1"/>
    <col min="10" max="10" width="16.42578125" style="61" customWidth="1"/>
    <col min="11" max="11" width="8.85546875" style="61" customWidth="1"/>
    <col min="12" max="12" width="10.7109375" style="61" customWidth="1"/>
    <col min="13" max="13" width="8.85546875" style="61" customWidth="1"/>
    <col min="14" max="14" width="11.42578125" style="61" customWidth="1"/>
    <col min="15" max="20" width="8.85546875" style="61" customWidth="1"/>
    <col min="21" max="16384" width="8.85546875" style="61"/>
  </cols>
  <sheetData>
    <row r="1" spans="1:19" ht="15.95" customHeight="1" x14ac:dyDescent="0.25">
      <c r="A1" s="62"/>
      <c r="B1" s="15" t="s">
        <v>34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ht="15.95" customHeight="1" x14ac:dyDescent="0.25">
      <c r="A2" s="62"/>
      <c r="B2" s="109" t="s">
        <v>54</v>
      </c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ht="15.95" customHeight="1" x14ac:dyDescent="0.25">
      <c r="A3" s="64"/>
      <c r="B3" s="6" t="s">
        <v>35</v>
      </c>
      <c r="C3" s="6"/>
      <c r="D3" s="6"/>
      <c r="E3" s="65" t="s">
        <v>36</v>
      </c>
      <c r="F3" s="65"/>
      <c r="G3" s="65"/>
      <c r="H3" s="65"/>
      <c r="I3" s="66"/>
      <c r="J3" s="62"/>
      <c r="K3" s="62"/>
      <c r="L3" s="62"/>
      <c r="M3" s="62"/>
      <c r="N3" s="62"/>
      <c r="O3" s="62"/>
      <c r="P3" s="62"/>
      <c r="Q3" s="62"/>
      <c r="R3" s="62"/>
      <c r="S3" s="62"/>
    </row>
    <row r="4" spans="1:19" ht="15.95" customHeight="1" x14ac:dyDescent="0.25">
      <c r="A4" s="67" t="s">
        <v>37</v>
      </c>
      <c r="B4" s="6" t="s">
        <v>38</v>
      </c>
      <c r="C4" s="6" t="s">
        <v>39</v>
      </c>
      <c r="D4" s="6"/>
      <c r="E4" s="6" t="s">
        <v>40</v>
      </c>
      <c r="F4" s="6" t="s">
        <v>41</v>
      </c>
      <c r="G4" s="6" t="s">
        <v>42</v>
      </c>
      <c r="H4" s="6" t="s">
        <v>43</v>
      </c>
      <c r="I4" s="68" t="s">
        <v>44</v>
      </c>
      <c r="J4" s="62"/>
      <c r="K4" s="62"/>
      <c r="L4" s="62"/>
      <c r="M4" s="62"/>
      <c r="N4" s="62"/>
      <c r="O4" s="62"/>
      <c r="P4" s="62"/>
      <c r="Q4" s="62"/>
      <c r="R4" s="62"/>
      <c r="S4" s="62"/>
    </row>
    <row r="5" spans="1:19" ht="15.95" customHeight="1" x14ac:dyDescent="0.25">
      <c r="A5" s="69"/>
      <c r="B5" s="69"/>
      <c r="C5" s="69"/>
      <c r="D5" s="69"/>
      <c r="E5" s="69"/>
      <c r="F5" s="69"/>
      <c r="G5" s="69"/>
      <c r="H5" s="69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.95" customHeight="1" x14ac:dyDescent="0.25">
      <c r="A6" s="15" t="s">
        <v>45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</row>
    <row r="7" spans="1:19" ht="15.95" customHeight="1" x14ac:dyDescent="0.25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</row>
    <row r="8" spans="1:19" ht="15.95" customHeight="1" x14ac:dyDescent="0.25">
      <c r="A8" s="63"/>
      <c r="B8" s="17"/>
      <c r="C8" s="63"/>
      <c r="D8" s="63"/>
      <c r="E8" s="63"/>
      <c r="F8" s="63"/>
      <c r="G8" s="63"/>
      <c r="H8" s="63"/>
      <c r="I8" s="63"/>
      <c r="J8" s="62"/>
      <c r="K8" s="62"/>
      <c r="L8" s="62"/>
      <c r="M8" s="62"/>
      <c r="N8" s="62"/>
      <c r="O8" s="62"/>
      <c r="P8" s="62"/>
      <c r="Q8" s="62"/>
      <c r="R8" s="62"/>
      <c r="S8" s="62"/>
    </row>
    <row r="9" spans="1:19" ht="15.95" customHeight="1" x14ac:dyDescent="0.25">
      <c r="A9" s="70" t="s">
        <v>46</v>
      </c>
      <c r="B9" s="71" t="s">
        <v>47</v>
      </c>
      <c r="C9" s="71" t="s">
        <v>48</v>
      </c>
      <c r="D9" s="71" t="s">
        <v>49</v>
      </c>
      <c r="E9" s="71" t="s">
        <v>50</v>
      </c>
      <c r="F9" s="71" t="s">
        <v>51</v>
      </c>
      <c r="G9" s="71" t="s">
        <v>52</v>
      </c>
      <c r="H9" s="71"/>
      <c r="I9" s="71"/>
      <c r="J9" s="72"/>
      <c r="K9" s="62"/>
      <c r="L9" s="62"/>
      <c r="M9" s="62"/>
      <c r="N9" s="62"/>
      <c r="O9" s="62"/>
      <c r="P9" s="62"/>
      <c r="Q9" s="62"/>
      <c r="R9" s="62"/>
      <c r="S9" s="62"/>
    </row>
    <row r="10" spans="1:19" ht="15.95" customHeight="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2"/>
      <c r="K10" s="62"/>
      <c r="L10" s="62"/>
      <c r="M10" s="62"/>
      <c r="N10" s="62"/>
      <c r="O10" s="62"/>
      <c r="P10" s="62"/>
      <c r="Q10" s="62"/>
      <c r="R10" s="62"/>
      <c r="S10" s="62"/>
    </row>
    <row r="11" spans="1:19" ht="15.95" customHeight="1" x14ac:dyDescent="0.25">
      <c r="A11" s="110" t="s">
        <v>55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</row>
    <row r="12" spans="1:19" ht="15.95" customHeight="1" x14ac:dyDescent="0.25">
      <c r="A12" s="110" t="s">
        <v>56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</row>
    <row r="13" spans="1:19" ht="15.95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</row>
    <row r="14" spans="1:19" ht="15.95" customHeight="1" x14ac:dyDescent="0.25">
      <c r="A14" s="62"/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</row>
    <row r="15" spans="1:19" ht="15.95" customHeight="1" x14ac:dyDescent="0.25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</row>
    <row r="16" spans="1:19" ht="15.95" customHeight="1" x14ac:dyDescent="0.2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Sammanställning 65 år</vt:lpstr>
      <vt:lpstr>Beskrivning av filerna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Kirs</dc:creator>
  <cp:lastModifiedBy>Ulf Gripkow</cp:lastModifiedBy>
  <dcterms:created xsi:type="dcterms:W3CDTF">2022-04-30T04:45:21Z</dcterms:created>
  <dcterms:modified xsi:type="dcterms:W3CDTF">2022-05-02T06:37:08Z</dcterms:modified>
</cp:coreProperties>
</file>